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broekhuijsen\Documents\MARIJE\1.WORK\[Yemen]\Cluster\Planning\HRP\2017\HNO\"/>
    </mc:Choice>
  </mc:AlternateContent>
  <bookViews>
    <workbookView xWindow="0" yWindow="0" windowWidth="19200" windowHeight="12870" tabRatio="725"/>
  </bookViews>
  <sheets>
    <sheet name="1_Needs severity score" sheetId="1" r:id="rId1"/>
    <sheet name="2_People in need" sheetId="9" r:id="rId2"/>
    <sheet name="3_SADD_By_Gov" sheetId="11" r:id="rId3"/>
  </sheets>
  <externalReferences>
    <externalReference r:id="rId4"/>
  </externalReferences>
  <definedNames>
    <definedName name="_xlnm._FilterDatabase" localSheetId="0" hidden="1">'1_Needs severity score'!$A$2:$T$358</definedName>
    <definedName name="_xlnm._FilterDatabase" localSheetId="1" hidden="1">'2_People in need'!$A$2:$N$358</definedName>
    <definedName name="_xlnm._FilterDatabase" localSheetId="2" hidden="1">'3_SADD_By_Gov'!$A$2:$K$2</definedName>
    <definedName name="Governerates1">'[1]Drop Downs'!$A$2:$A$22</definedName>
  </definedNames>
  <calcPr calcId="152511"/>
</workbook>
</file>

<file path=xl/calcChain.xml><?xml version="1.0" encoding="utf-8"?>
<calcChain xmlns="http://schemas.openxmlformats.org/spreadsheetml/2006/main">
  <c r="H354" i="9" l="1"/>
  <c r="I306" i="9"/>
  <c r="H239" i="9"/>
  <c r="I205" i="9"/>
  <c r="H104" i="9"/>
  <c r="I67" i="9"/>
  <c r="I326" i="9"/>
  <c r="I313" i="9"/>
  <c r="G313" i="9" s="1"/>
  <c r="I307" i="9"/>
  <c r="I316" i="9" s="1"/>
  <c r="I295" i="9"/>
  <c r="I278" i="9"/>
  <c r="I268" i="9"/>
  <c r="I237" i="9"/>
  <c r="I226" i="9"/>
  <c r="I239" i="9" s="1"/>
  <c r="I129" i="9"/>
  <c r="I115" i="9"/>
  <c r="I105" i="9"/>
  <c r="I136" i="9" s="1"/>
  <c r="I92" i="9"/>
  <c r="I73" i="9"/>
  <c r="I72" i="9"/>
  <c r="I91" i="9" s="1"/>
  <c r="I34" i="9"/>
  <c r="I29" i="9"/>
  <c r="I356" i="9"/>
  <c r="I357" i="9" s="1"/>
  <c r="I353" i="9"/>
  <c r="I352" i="9"/>
  <c r="I351" i="9"/>
  <c r="I350" i="9"/>
  <c r="G350" i="9" s="1"/>
  <c r="I349" i="9"/>
  <c r="I348" i="9"/>
  <c r="I354" i="9" s="1"/>
  <c r="I342" i="9"/>
  <c r="I341" i="9"/>
  <c r="I338" i="9"/>
  <c r="I347" i="9" s="1"/>
  <c r="I333" i="9"/>
  <c r="I332" i="9"/>
  <c r="I331" i="9"/>
  <c r="I330" i="9"/>
  <c r="I329" i="9"/>
  <c r="G329" i="9" s="1"/>
  <c r="I328" i="9"/>
  <c r="I327" i="9"/>
  <c r="I324" i="9"/>
  <c r="I323" i="9"/>
  <c r="I322" i="9"/>
  <c r="I321" i="9"/>
  <c r="I319" i="9"/>
  <c r="I317" i="9"/>
  <c r="I337" i="9" s="1"/>
  <c r="I315" i="9"/>
  <c r="I314" i="9"/>
  <c r="I311" i="9"/>
  <c r="G311" i="9" s="1"/>
  <c r="I310" i="9"/>
  <c r="I308" i="9"/>
  <c r="I302" i="9"/>
  <c r="I293" i="9"/>
  <c r="I292" i="9"/>
  <c r="I289" i="9"/>
  <c r="I296" i="9" s="1"/>
  <c r="I288" i="9"/>
  <c r="I286" i="9"/>
  <c r="I277" i="9"/>
  <c r="G277" i="9" s="1"/>
  <c r="I276" i="9"/>
  <c r="I272" i="9"/>
  <c r="I271" i="9"/>
  <c r="I269" i="9"/>
  <c r="I267" i="9"/>
  <c r="I281" i="9" s="1"/>
  <c r="I266" i="9"/>
  <c r="I263" i="9"/>
  <c r="I261" i="9"/>
  <c r="I260" i="9"/>
  <c r="I265" i="9" s="1"/>
  <c r="I257" i="9"/>
  <c r="I255" i="9"/>
  <c r="I252" i="9"/>
  <c r="I250" i="9"/>
  <c r="I249" i="9"/>
  <c r="I246" i="9"/>
  <c r="I245" i="9"/>
  <c r="G245" i="9" s="1"/>
  <c r="I244" i="9"/>
  <c r="I256" i="9" s="1"/>
  <c r="I241" i="9"/>
  <c r="I240" i="9"/>
  <c r="I238" i="9"/>
  <c r="I236" i="9"/>
  <c r="I235" i="9"/>
  <c r="I234" i="9"/>
  <c r="I233" i="9"/>
  <c r="I232" i="9"/>
  <c r="I231" i="9"/>
  <c r="I230" i="9"/>
  <c r="I229" i="9"/>
  <c r="I228" i="9"/>
  <c r="I227" i="9"/>
  <c r="I225" i="9"/>
  <c r="I224" i="9"/>
  <c r="I221" i="9"/>
  <c r="I220" i="9"/>
  <c r="I219" i="9"/>
  <c r="I218" i="9"/>
  <c r="I216" i="9"/>
  <c r="I215" i="9"/>
  <c r="I213" i="9"/>
  <c r="I212" i="9"/>
  <c r="I211" i="9"/>
  <c r="G211" i="9" s="1"/>
  <c r="I210" i="9"/>
  <c r="I223" i="9" s="1"/>
  <c r="I209" i="9"/>
  <c r="I206" i="9"/>
  <c r="I196" i="9"/>
  <c r="I190" i="9"/>
  <c r="I188" i="9"/>
  <c r="I180" i="9"/>
  <c r="I174" i="9"/>
  <c r="I172" i="9"/>
  <c r="I169" i="9"/>
  <c r="I168" i="9"/>
  <c r="I166" i="9"/>
  <c r="I164" i="9"/>
  <c r="I192" i="9" s="1"/>
  <c r="I161" i="9"/>
  <c r="I159" i="9"/>
  <c r="I158" i="9"/>
  <c r="I155" i="9"/>
  <c r="I150" i="9"/>
  <c r="I149" i="9"/>
  <c r="I146" i="9"/>
  <c r="I142" i="9"/>
  <c r="I141" i="9"/>
  <c r="I163" i="9" s="1"/>
  <c r="I139" i="9"/>
  <c r="I138" i="9"/>
  <c r="I134" i="9"/>
  <c r="I131" i="9"/>
  <c r="I126" i="9"/>
  <c r="I125" i="9"/>
  <c r="G125" i="9" s="1"/>
  <c r="I122" i="9"/>
  <c r="I114" i="9"/>
  <c r="I106" i="9"/>
  <c r="I103" i="9"/>
  <c r="I102" i="9"/>
  <c r="I101" i="9"/>
  <c r="I100" i="9"/>
  <c r="I99" i="9"/>
  <c r="I98" i="9"/>
  <c r="I97" i="9"/>
  <c r="I96" i="9"/>
  <c r="I95" i="9"/>
  <c r="I94" i="9"/>
  <c r="I93" i="9"/>
  <c r="I104" i="9" s="1"/>
  <c r="I90" i="9"/>
  <c r="I89" i="9"/>
  <c r="I87" i="9"/>
  <c r="I85" i="9"/>
  <c r="I82" i="9"/>
  <c r="I80" i="9"/>
  <c r="I79" i="9"/>
  <c r="I78" i="9"/>
  <c r="I77" i="9"/>
  <c r="I75" i="9"/>
  <c r="I74" i="9"/>
  <c r="I55" i="9"/>
  <c r="I45" i="9"/>
  <c r="I43" i="9"/>
  <c r="I42" i="9"/>
  <c r="I41" i="9"/>
  <c r="I38" i="9"/>
  <c r="I37" i="9"/>
  <c r="I46" i="9" s="1"/>
  <c r="I32" i="9"/>
  <c r="I30" i="9"/>
  <c r="I28" i="9"/>
  <c r="I26" i="9"/>
  <c r="I35" i="9" s="1"/>
  <c r="I25" i="9"/>
  <c r="I24" i="9"/>
  <c r="I16" i="9"/>
  <c r="I7" i="9"/>
  <c r="H355" i="9"/>
  <c r="H357" i="9" s="1"/>
  <c r="H346" i="9"/>
  <c r="H345" i="9"/>
  <c r="H344" i="9"/>
  <c r="H343" i="9"/>
  <c r="H340" i="9"/>
  <c r="H339" i="9"/>
  <c r="H347" i="9" s="1"/>
  <c r="H336" i="9"/>
  <c r="H335" i="9"/>
  <c r="H334" i="9"/>
  <c r="H325" i="9"/>
  <c r="H320" i="9"/>
  <c r="H318" i="9"/>
  <c r="H337" i="9" s="1"/>
  <c r="H309" i="9"/>
  <c r="H316" i="9" s="1"/>
  <c r="H304" i="9"/>
  <c r="H303" i="9"/>
  <c r="H301" i="9"/>
  <c r="H300" i="9"/>
  <c r="H299" i="9"/>
  <c r="H298" i="9"/>
  <c r="G298" i="9" s="1"/>
  <c r="H297" i="9"/>
  <c r="H294" i="9"/>
  <c r="H291" i="9"/>
  <c r="H290" i="9"/>
  <c r="H287" i="9"/>
  <c r="H285" i="9"/>
  <c r="H284" i="9"/>
  <c r="H283" i="9"/>
  <c r="H296" i="9" s="1"/>
  <c r="H282" i="9"/>
  <c r="H280" i="9"/>
  <c r="H279" i="9"/>
  <c r="H275" i="9"/>
  <c r="G275" i="9" s="1"/>
  <c r="H274" i="9"/>
  <c r="H273" i="9"/>
  <c r="H270" i="9"/>
  <c r="H281" i="9" s="1"/>
  <c r="H264" i="9"/>
  <c r="H262" i="9"/>
  <c r="H259" i="9"/>
  <c r="H258" i="9"/>
  <c r="H265" i="9" s="1"/>
  <c r="H254" i="9"/>
  <c r="H253" i="9"/>
  <c r="H251" i="9"/>
  <c r="H248" i="9"/>
  <c r="H247" i="9"/>
  <c r="H243" i="9"/>
  <c r="G243" i="9" s="1"/>
  <c r="H242" i="9"/>
  <c r="H256" i="9" s="1"/>
  <c r="H222" i="9"/>
  <c r="H217" i="9"/>
  <c r="G217" i="9" s="1"/>
  <c r="H214" i="9"/>
  <c r="H208" i="9"/>
  <c r="H207" i="9"/>
  <c r="H223" i="9" s="1"/>
  <c r="H204" i="9"/>
  <c r="H203" i="9"/>
  <c r="H202" i="9"/>
  <c r="H201" i="9"/>
  <c r="H200" i="9"/>
  <c r="H199" i="9"/>
  <c r="H198" i="9"/>
  <c r="H197" i="9"/>
  <c r="H195" i="9"/>
  <c r="H194" i="9"/>
  <c r="H193" i="9"/>
  <c r="H205" i="9" s="1"/>
  <c r="H191" i="9"/>
  <c r="H189" i="9"/>
  <c r="H187" i="9"/>
  <c r="H186" i="9"/>
  <c r="H185" i="9"/>
  <c r="G185" i="9" s="1"/>
  <c r="H184" i="9"/>
  <c r="H183" i="9"/>
  <c r="G183" i="9" s="1"/>
  <c r="H182" i="9"/>
  <c r="H181" i="9"/>
  <c r="G181" i="9" s="1"/>
  <c r="H178" i="9"/>
  <c r="H177" i="9"/>
  <c r="H176" i="9"/>
  <c r="H175" i="9"/>
  <c r="H173" i="9"/>
  <c r="G173" i="9" s="1"/>
  <c r="H171" i="9"/>
  <c r="H167" i="9"/>
  <c r="H165" i="9"/>
  <c r="H192" i="9" s="1"/>
  <c r="H162" i="9"/>
  <c r="H160" i="9"/>
  <c r="H157" i="9"/>
  <c r="H156" i="9"/>
  <c r="H154" i="9"/>
  <c r="H152" i="9"/>
  <c r="H151" i="9"/>
  <c r="H148" i="9"/>
  <c r="H147" i="9"/>
  <c r="H145" i="9"/>
  <c r="H144" i="9"/>
  <c r="H143" i="9"/>
  <c r="H137" i="9"/>
  <c r="H163" i="9" s="1"/>
  <c r="H135" i="9"/>
  <c r="H133" i="9"/>
  <c r="G133" i="9" s="1"/>
  <c r="H132" i="9"/>
  <c r="H130" i="9"/>
  <c r="H127" i="9"/>
  <c r="H123" i="9"/>
  <c r="H121" i="9"/>
  <c r="G121" i="9" s="1"/>
  <c r="H120" i="9"/>
  <c r="H119" i="9"/>
  <c r="H117" i="9"/>
  <c r="H113" i="9"/>
  <c r="H112" i="9"/>
  <c r="H111" i="9"/>
  <c r="H108" i="9"/>
  <c r="H88" i="9"/>
  <c r="H86" i="9"/>
  <c r="H84" i="9"/>
  <c r="H83" i="9"/>
  <c r="H81" i="9"/>
  <c r="H76" i="9"/>
  <c r="H71" i="9"/>
  <c r="H69" i="9"/>
  <c r="H68" i="9"/>
  <c r="H91" i="9" s="1"/>
  <c r="H66" i="9"/>
  <c r="H65" i="9"/>
  <c r="H64" i="9"/>
  <c r="H63" i="9"/>
  <c r="H62" i="9"/>
  <c r="H61" i="9"/>
  <c r="H60" i="9"/>
  <c r="H58" i="9"/>
  <c r="G58" i="9" s="1"/>
  <c r="H57" i="9"/>
  <c r="H56" i="9"/>
  <c r="H54" i="9"/>
  <c r="H53" i="9"/>
  <c r="H51" i="9"/>
  <c r="H50" i="9"/>
  <c r="H49" i="9"/>
  <c r="H48" i="9"/>
  <c r="H44" i="9"/>
  <c r="H40" i="9"/>
  <c r="H39" i="9"/>
  <c r="H36" i="9"/>
  <c r="H46" i="9" s="1"/>
  <c r="H33" i="9"/>
  <c r="H31" i="9"/>
  <c r="H27" i="9"/>
  <c r="H35" i="9" s="1"/>
  <c r="H22" i="9"/>
  <c r="H21" i="9"/>
  <c r="H20" i="9"/>
  <c r="H18" i="9"/>
  <c r="H17" i="9"/>
  <c r="H15" i="9"/>
  <c r="H14" i="9"/>
  <c r="H12" i="9"/>
  <c r="H11" i="9"/>
  <c r="H10" i="9"/>
  <c r="H9" i="9"/>
  <c r="H8" i="9"/>
  <c r="H6" i="9"/>
  <c r="H5" i="9"/>
  <c r="H4" i="9"/>
  <c r="H3" i="9"/>
  <c r="H312" i="9"/>
  <c r="H305" i="9"/>
  <c r="H179" i="9"/>
  <c r="G179" i="9" s="1"/>
  <c r="H170" i="9"/>
  <c r="H153" i="9"/>
  <c r="H140" i="9"/>
  <c r="H128" i="9"/>
  <c r="H124" i="9"/>
  <c r="H118" i="9"/>
  <c r="H116" i="9"/>
  <c r="H110" i="9"/>
  <c r="H109" i="9"/>
  <c r="H107" i="9"/>
  <c r="H136" i="9" s="1"/>
  <c r="H70" i="9"/>
  <c r="H59" i="9"/>
  <c r="H52" i="9"/>
  <c r="H47" i="9"/>
  <c r="H67" i="9" s="1"/>
  <c r="H19" i="9"/>
  <c r="H13" i="9"/>
  <c r="G101" i="9"/>
  <c r="G131" i="9"/>
  <c r="G213" i="9"/>
  <c r="I23" i="9" l="1"/>
  <c r="I358" i="9" s="1"/>
  <c r="H23" i="9"/>
  <c r="H358" i="9" s="1"/>
  <c r="H306" i="9"/>
  <c r="G317" i="9"/>
  <c r="G189" i="9"/>
  <c r="G74" i="9"/>
  <c r="G37" i="9"/>
  <c r="G315" i="9"/>
  <c r="G234" i="9"/>
  <c r="G193" i="9"/>
  <c r="G151" i="9"/>
  <c r="G62" i="9"/>
  <c r="G53" i="9"/>
  <c r="G351" i="9"/>
  <c r="G334" i="9"/>
  <c r="G229" i="9"/>
  <c r="G227" i="9"/>
  <c r="G330" i="9"/>
  <c r="G326" i="9"/>
  <c r="G302" i="9"/>
  <c r="G250" i="9"/>
  <c r="G246" i="9"/>
  <c r="G209" i="9"/>
  <c r="G187" i="9"/>
  <c r="G177" i="9"/>
  <c r="G132" i="9"/>
  <c r="G130" i="9"/>
  <c r="G122" i="9"/>
  <c r="G116" i="9"/>
  <c r="G114" i="9"/>
  <c r="G106" i="9"/>
  <c r="G90" i="9"/>
  <c r="G17" i="9"/>
  <c r="G5" i="9"/>
  <c r="G355" i="9"/>
  <c r="G357" i="9" s="1"/>
  <c r="G289" i="9"/>
  <c r="G283" i="9"/>
  <c r="G260" i="9"/>
  <c r="G258" i="9"/>
  <c r="G231" i="9"/>
  <c r="G202" i="9"/>
  <c r="G144" i="9"/>
  <c r="G142" i="9"/>
  <c r="G138" i="9"/>
  <c r="G81" i="9"/>
  <c r="G3" i="9"/>
  <c r="G339" i="9"/>
  <c r="G333" i="9"/>
  <c r="G299" i="9"/>
  <c r="G253" i="9"/>
  <c r="G241" i="9"/>
  <c r="G230" i="9"/>
  <c r="G218" i="9"/>
  <c r="G214" i="9"/>
  <c r="G201" i="9"/>
  <c r="G186" i="9"/>
  <c r="G176" i="9"/>
  <c r="G174" i="9"/>
  <c r="G166" i="9"/>
  <c r="G153" i="9"/>
  <c r="G149" i="9"/>
  <c r="G147" i="9"/>
  <c r="G135" i="9"/>
  <c r="G113" i="9"/>
  <c r="G97" i="9"/>
  <c r="G69" i="9"/>
  <c r="G47" i="9"/>
  <c r="G42" i="9"/>
  <c r="G20" i="9"/>
  <c r="G18" i="9"/>
  <c r="G10" i="9"/>
  <c r="G353" i="9"/>
  <c r="G344" i="9"/>
  <c r="G340" i="9"/>
  <c r="G338" i="9"/>
  <c r="G324" i="9"/>
  <c r="G322" i="9"/>
  <c r="G304" i="9"/>
  <c r="G295" i="9"/>
  <c r="G278" i="9"/>
  <c r="G272" i="9"/>
  <c r="G270" i="9"/>
  <c r="G266" i="9"/>
  <c r="G228" i="9"/>
  <c r="G226" i="9"/>
  <c r="G198" i="9"/>
  <c r="G161" i="9"/>
  <c r="G77" i="9"/>
  <c r="G30" i="9"/>
  <c r="G28" i="9"/>
  <c r="G26" i="9"/>
  <c r="G292" i="9"/>
  <c r="G290" i="9"/>
  <c r="G282" i="9"/>
  <c r="G257" i="9"/>
  <c r="G251" i="9"/>
  <c r="G247" i="9"/>
  <c r="G219" i="9"/>
  <c r="G171" i="9"/>
  <c r="G167" i="9"/>
  <c r="G123" i="9"/>
  <c r="G94" i="9"/>
  <c r="G82" i="9"/>
  <c r="G65" i="9"/>
  <c r="G52" i="9"/>
  <c r="G50" i="9"/>
  <c r="G331" i="9"/>
  <c r="G321" i="9"/>
  <c r="G309" i="9"/>
  <c r="G307" i="9"/>
  <c r="G305" i="9"/>
  <c r="G301" i="9"/>
  <c r="G285" i="9"/>
  <c r="G262" i="9"/>
  <c r="G184" i="9"/>
  <c r="G170" i="9"/>
  <c r="G154" i="9"/>
  <c r="G134" i="9"/>
  <c r="G111" i="9"/>
  <c r="G109" i="9"/>
  <c r="G57" i="9"/>
  <c r="G49" i="9"/>
  <c r="G45" i="9"/>
  <c r="G41" i="9"/>
  <c r="G25" i="9"/>
  <c r="G15" i="9"/>
  <c r="G13" i="9"/>
  <c r="G336" i="9"/>
  <c r="G225" i="9"/>
  <c r="G212" i="9"/>
  <c r="G210" i="9"/>
  <c r="G203" i="9"/>
  <c r="G196" i="9"/>
  <c r="G129" i="9"/>
  <c r="G117" i="9"/>
  <c r="G95" i="9"/>
  <c r="G93" i="9"/>
  <c r="G85" i="9"/>
  <c r="G70" i="9"/>
  <c r="G63" i="9"/>
  <c r="G61" i="9"/>
  <c r="G356" i="9"/>
  <c r="G215" i="9"/>
  <c r="G157" i="9"/>
  <c r="G342" i="9"/>
  <c r="G327" i="9"/>
  <c r="G312" i="9"/>
  <c r="G297" i="9"/>
  <c r="G306" i="9" s="1"/>
  <c r="G273" i="9"/>
  <c r="G261" i="9"/>
  <c r="G259" i="9"/>
  <c r="G249" i="9"/>
  <c r="G244" i="9"/>
  <c r="G242" i="9"/>
  <c r="G235" i="9"/>
  <c r="G182" i="9"/>
  <c r="G145" i="9"/>
  <c r="G6" i="9"/>
  <c r="G194" i="9"/>
  <c r="G159" i="9"/>
  <c r="G141" i="9"/>
  <c r="G119" i="9"/>
  <c r="G100" i="9"/>
  <c r="G98" i="9"/>
  <c r="G68" i="9"/>
  <c r="G66" i="9"/>
  <c r="G38" i="9"/>
  <c r="G29" i="9"/>
  <c r="G345" i="9"/>
  <c r="G343" i="9"/>
  <c r="G310" i="9"/>
  <c r="G287" i="9"/>
  <c r="G269" i="9"/>
  <c r="G254" i="9"/>
  <c r="G240" i="9"/>
  <c r="G238" i="9"/>
  <c r="G224" i="9"/>
  <c r="G222" i="9"/>
  <c r="G208" i="9"/>
  <c r="G206" i="9"/>
  <c r="G199" i="9"/>
  <c r="G169" i="9"/>
  <c r="G164" i="9"/>
  <c r="G162" i="9"/>
  <c r="G155" i="9"/>
  <c r="G150" i="9"/>
  <c r="G128" i="9"/>
  <c r="G126" i="9"/>
  <c r="G110" i="9"/>
  <c r="G105" i="9"/>
  <c r="G92" i="9"/>
  <c r="G78" i="9"/>
  <c r="G73" i="9"/>
  <c r="G60" i="9"/>
  <c r="G55" i="9"/>
  <c r="G36" i="9"/>
  <c r="G46" i="9" s="1"/>
  <c r="G34" i="9"/>
  <c r="G21" i="9"/>
  <c r="G9" i="9"/>
  <c r="G31" i="9"/>
  <c r="G14" i="9"/>
  <c r="G348" i="9"/>
  <c r="G346" i="9"/>
  <c r="G325" i="9"/>
  <c r="G323" i="9"/>
  <c r="G320" i="9"/>
  <c r="G318" i="9"/>
  <c r="G308" i="9"/>
  <c r="G293" i="9"/>
  <c r="G291" i="9"/>
  <c r="G288" i="9"/>
  <c r="G286" i="9"/>
  <c r="G276" i="9"/>
  <c r="G274" i="9"/>
  <c r="G267" i="9"/>
  <c r="G248" i="9"/>
  <c r="G233" i="9"/>
  <c r="G197" i="9"/>
  <c r="G195" i="9"/>
  <c r="G190" i="9"/>
  <c r="G180" i="9"/>
  <c r="G178" i="9"/>
  <c r="G165" i="9"/>
  <c r="G160" i="9"/>
  <c r="G158" i="9"/>
  <c r="G148" i="9"/>
  <c r="G146" i="9"/>
  <c r="G139" i="9"/>
  <c r="G137" i="9"/>
  <c r="G120" i="9"/>
  <c r="G118" i="9"/>
  <c r="G108" i="9"/>
  <c r="G103" i="9"/>
  <c r="G88" i="9"/>
  <c r="G86" i="9"/>
  <c r="G71" i="9"/>
  <c r="G54" i="9"/>
  <c r="G44" i="9"/>
  <c r="G39" i="9"/>
  <c r="G22" i="9"/>
  <c r="G12" i="9"/>
  <c r="G152" i="9"/>
  <c r="G127" i="9"/>
  <c r="G107" i="9"/>
  <c r="G75" i="9"/>
  <c r="G328" i="9"/>
  <c r="G303" i="9"/>
  <c r="G264" i="9"/>
  <c r="G200" i="9"/>
  <c r="G175" i="9"/>
  <c r="G99" i="9"/>
  <c r="G96" i="9"/>
  <c r="G349" i="9"/>
  <c r="G341" i="9"/>
  <c r="G319" i="9"/>
  <c r="G280" i="9"/>
  <c r="G255" i="9"/>
  <c r="G216" i="9"/>
  <c r="G191" i="9"/>
  <c r="G271" i="9"/>
  <c r="G232" i="9"/>
  <c r="G207" i="9"/>
  <c r="G168" i="9"/>
  <c r="G143" i="9"/>
  <c r="G115" i="9"/>
  <c r="G112" i="9"/>
  <c r="G83" i="9"/>
  <c r="G80" i="9"/>
  <c r="G56" i="9"/>
  <c r="G51" i="9"/>
  <c r="G43" i="9"/>
  <c r="G27" i="9"/>
  <c r="G24" i="9"/>
  <c r="G19" i="9"/>
  <c r="G16" i="9"/>
  <c r="G11" i="9"/>
  <c r="G8" i="9"/>
  <c r="G332" i="9"/>
  <c r="G300" i="9"/>
  <c r="G284" i="9"/>
  <c r="G268" i="9"/>
  <c r="G252" i="9"/>
  <c r="G236" i="9"/>
  <c r="G220" i="9"/>
  <c r="G204" i="9"/>
  <c r="G188" i="9"/>
  <c r="G172" i="9"/>
  <c r="G156" i="9"/>
  <c r="G140" i="9"/>
  <c r="G124" i="9"/>
  <c r="G72" i="9"/>
  <c r="G64" i="9"/>
  <c r="G59" i="9"/>
  <c r="G48" i="9"/>
  <c r="G40" i="9"/>
  <c r="G32" i="9"/>
  <c r="G87" i="9"/>
  <c r="G84" i="9"/>
  <c r="G79" i="9"/>
  <c r="G76" i="9"/>
  <c r="G7" i="9"/>
  <c r="G4" i="9"/>
  <c r="G347" i="9" l="1"/>
  <c r="G256" i="9"/>
  <c r="G205" i="9"/>
  <c r="G192" i="9"/>
  <c r="G163" i="9"/>
  <c r="G136" i="9"/>
  <c r="G67" i="9"/>
  <c r="G23" i="9"/>
  <c r="G358" i="9" s="1"/>
  <c r="S348" i="1" l="1"/>
  <c r="S349" i="1"/>
  <c r="S350" i="1"/>
  <c r="S351" i="1"/>
  <c r="S352" i="1"/>
  <c r="S353" i="1"/>
  <c r="S297" i="1"/>
  <c r="S298" i="1"/>
  <c r="S299" i="1"/>
  <c r="S300" i="1"/>
  <c r="S301" i="1"/>
  <c r="S302" i="1"/>
  <c r="S303" i="1"/>
  <c r="S304" i="1"/>
  <c r="S305" i="1"/>
  <c r="S4" i="1" l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4" i="1"/>
  <c r="S25" i="1"/>
  <c r="S26" i="1"/>
  <c r="S27" i="1"/>
  <c r="S28" i="1"/>
  <c r="S29" i="1"/>
  <c r="S30" i="1"/>
  <c r="S31" i="1"/>
  <c r="S32" i="1"/>
  <c r="S33" i="1"/>
  <c r="S34" i="1"/>
  <c r="S36" i="1"/>
  <c r="S37" i="1"/>
  <c r="S38" i="1"/>
  <c r="S39" i="1"/>
  <c r="S40" i="1"/>
  <c r="S41" i="1"/>
  <c r="S42" i="1"/>
  <c r="S43" i="1"/>
  <c r="S44" i="1"/>
  <c r="S45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2" i="1"/>
  <c r="S93" i="1"/>
  <c r="S94" i="1"/>
  <c r="S95" i="1"/>
  <c r="S96" i="1"/>
  <c r="S97" i="1"/>
  <c r="S98" i="1"/>
  <c r="S99" i="1"/>
  <c r="S100" i="1"/>
  <c r="S101" i="1"/>
  <c r="S102" i="1"/>
  <c r="S103" i="1"/>
  <c r="S105" i="1"/>
  <c r="S119" i="1"/>
  <c r="S120" i="1"/>
  <c r="S127" i="1"/>
  <c r="S128" i="1"/>
  <c r="S137" i="1"/>
  <c r="S138" i="1"/>
  <c r="S139" i="1"/>
  <c r="S141" i="1"/>
  <c r="S142" i="1"/>
  <c r="S144" i="1"/>
  <c r="S145" i="1"/>
  <c r="S146" i="1"/>
  <c r="S147" i="1"/>
  <c r="S148" i="1"/>
  <c r="S149" i="1"/>
  <c r="S150" i="1"/>
  <c r="S151" i="1"/>
  <c r="S152" i="1"/>
  <c r="S154" i="1"/>
  <c r="S155" i="1"/>
  <c r="S156" i="1"/>
  <c r="S157" i="1"/>
  <c r="S159" i="1"/>
  <c r="S162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7" i="1"/>
  <c r="S258" i="1"/>
  <c r="S259" i="1"/>
  <c r="S260" i="1"/>
  <c r="S261" i="1"/>
  <c r="S262" i="1"/>
  <c r="S263" i="1"/>
  <c r="S264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8" i="1"/>
  <c r="S339" i="1"/>
  <c r="S340" i="1"/>
  <c r="S341" i="1"/>
  <c r="S342" i="1"/>
  <c r="S343" i="1"/>
  <c r="S344" i="1"/>
  <c r="S345" i="1"/>
  <c r="S346" i="1"/>
  <c r="S355" i="1"/>
  <c r="S356" i="1"/>
  <c r="S3" i="1"/>
  <c r="N356" i="1"/>
  <c r="N355" i="1"/>
  <c r="N353" i="1"/>
  <c r="N352" i="1"/>
  <c r="N351" i="1"/>
  <c r="N350" i="1"/>
  <c r="N349" i="1"/>
  <c r="N348" i="1"/>
  <c r="N346" i="1"/>
  <c r="N345" i="1"/>
  <c r="N344" i="1"/>
  <c r="N343" i="1"/>
  <c r="N342" i="1"/>
  <c r="N341" i="1"/>
  <c r="N340" i="1"/>
  <c r="N339" i="1"/>
  <c r="N338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5" i="1"/>
  <c r="N314" i="1"/>
  <c r="N313" i="1"/>
  <c r="N312" i="1"/>
  <c r="N311" i="1"/>
  <c r="N310" i="1"/>
  <c r="N309" i="1"/>
  <c r="N308" i="1"/>
  <c r="N307" i="1"/>
  <c r="N305" i="1"/>
  <c r="N304" i="1"/>
  <c r="N303" i="1"/>
  <c r="N302" i="1"/>
  <c r="N301" i="1"/>
  <c r="N300" i="1"/>
  <c r="N299" i="1"/>
  <c r="N298" i="1"/>
  <c r="N297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4" i="1"/>
  <c r="N263" i="1"/>
  <c r="N262" i="1"/>
  <c r="N261" i="1"/>
  <c r="N260" i="1"/>
  <c r="N259" i="1"/>
  <c r="N258" i="1"/>
  <c r="N257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3" i="1"/>
  <c r="N102" i="1"/>
  <c r="N101" i="1"/>
  <c r="N100" i="1"/>
  <c r="N99" i="1"/>
  <c r="N98" i="1"/>
  <c r="N97" i="1"/>
  <c r="N96" i="1"/>
  <c r="N95" i="1"/>
  <c r="N94" i="1"/>
  <c r="N93" i="1"/>
  <c r="N92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5" i="1"/>
  <c r="N44" i="1"/>
  <c r="N43" i="1"/>
  <c r="N42" i="1"/>
  <c r="N41" i="1"/>
  <c r="N40" i="1"/>
  <c r="N39" i="1"/>
  <c r="N38" i="1"/>
  <c r="N37" i="1"/>
  <c r="N36" i="1"/>
  <c r="N34" i="1"/>
  <c r="N33" i="1"/>
  <c r="N32" i="1"/>
  <c r="N31" i="1"/>
  <c r="N30" i="1"/>
  <c r="N29" i="1"/>
  <c r="N28" i="1"/>
  <c r="N27" i="1"/>
  <c r="N26" i="1"/>
  <c r="N25" i="1"/>
  <c r="N24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33" i="1"/>
  <c r="H34" i="1"/>
  <c r="H36" i="1"/>
  <c r="H37" i="1"/>
  <c r="H38" i="1"/>
  <c r="H39" i="1"/>
  <c r="H40" i="1"/>
  <c r="H41" i="1"/>
  <c r="H42" i="1"/>
  <c r="H43" i="1"/>
  <c r="H44" i="1"/>
  <c r="H45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2" i="1"/>
  <c r="H93" i="1"/>
  <c r="H94" i="1"/>
  <c r="H95" i="1"/>
  <c r="H96" i="1"/>
  <c r="H97" i="1"/>
  <c r="H98" i="1"/>
  <c r="H99" i="1"/>
  <c r="H100" i="1"/>
  <c r="H101" i="1"/>
  <c r="H102" i="1"/>
  <c r="H103" i="1"/>
  <c r="H105" i="1"/>
  <c r="H106" i="1"/>
  <c r="H107" i="1"/>
  <c r="E107" i="1" s="1"/>
  <c r="H108" i="1"/>
  <c r="H109" i="1"/>
  <c r="E109" i="1" s="1"/>
  <c r="H110" i="1"/>
  <c r="H111" i="1"/>
  <c r="E111" i="1" s="1"/>
  <c r="H112" i="1"/>
  <c r="H113" i="1"/>
  <c r="E113" i="1" s="1"/>
  <c r="H114" i="1"/>
  <c r="H115" i="1"/>
  <c r="E115" i="1" s="1"/>
  <c r="H116" i="1"/>
  <c r="H117" i="1"/>
  <c r="E117" i="1" s="1"/>
  <c r="H118" i="1"/>
  <c r="H119" i="1"/>
  <c r="E119" i="1" s="1"/>
  <c r="H120" i="1"/>
  <c r="H121" i="1"/>
  <c r="E121" i="1" s="1"/>
  <c r="H122" i="1"/>
  <c r="H123" i="1"/>
  <c r="E123" i="1" s="1"/>
  <c r="H124" i="1"/>
  <c r="H125" i="1"/>
  <c r="E125" i="1" s="1"/>
  <c r="H126" i="1"/>
  <c r="H127" i="1"/>
  <c r="E127" i="1" s="1"/>
  <c r="H128" i="1"/>
  <c r="H129" i="1"/>
  <c r="E129" i="1" s="1"/>
  <c r="H130" i="1"/>
  <c r="H131" i="1"/>
  <c r="E131" i="1" s="1"/>
  <c r="H132" i="1"/>
  <c r="H133" i="1"/>
  <c r="E133" i="1" s="1"/>
  <c r="H134" i="1"/>
  <c r="H135" i="1"/>
  <c r="E135" i="1" s="1"/>
  <c r="H137" i="1"/>
  <c r="H138" i="1"/>
  <c r="H139" i="1"/>
  <c r="H140" i="1"/>
  <c r="E140" i="1" s="1"/>
  <c r="H141" i="1"/>
  <c r="H142" i="1"/>
  <c r="E142" i="1" s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E156" i="1" s="1"/>
  <c r="H157" i="1"/>
  <c r="H158" i="1"/>
  <c r="E158" i="1" s="1"/>
  <c r="H159" i="1"/>
  <c r="H160" i="1"/>
  <c r="E160" i="1" s="1"/>
  <c r="H161" i="1"/>
  <c r="H162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E255" i="1" s="1"/>
  <c r="H257" i="1"/>
  <c r="H258" i="1"/>
  <c r="E258" i="1" s="1"/>
  <c r="H259" i="1"/>
  <c r="H260" i="1"/>
  <c r="H261" i="1"/>
  <c r="H262" i="1"/>
  <c r="E262" i="1" s="1"/>
  <c r="H263" i="1"/>
  <c r="H264" i="1"/>
  <c r="H266" i="1"/>
  <c r="H267" i="1"/>
  <c r="E267" i="1" s="1"/>
  <c r="H268" i="1"/>
  <c r="H269" i="1"/>
  <c r="H270" i="1"/>
  <c r="H271" i="1"/>
  <c r="E271" i="1" s="1"/>
  <c r="H272" i="1"/>
  <c r="H273" i="1"/>
  <c r="H274" i="1"/>
  <c r="H275" i="1"/>
  <c r="E275" i="1" s="1"/>
  <c r="H276" i="1"/>
  <c r="H277" i="1"/>
  <c r="H278" i="1"/>
  <c r="H279" i="1"/>
  <c r="E279" i="1" s="1"/>
  <c r="H280" i="1"/>
  <c r="H282" i="1"/>
  <c r="H283" i="1"/>
  <c r="H284" i="1"/>
  <c r="E284" i="1" s="1"/>
  <c r="H285" i="1"/>
  <c r="H286" i="1"/>
  <c r="H287" i="1"/>
  <c r="H288" i="1"/>
  <c r="E288" i="1" s="1"/>
  <c r="H289" i="1"/>
  <c r="H290" i="1"/>
  <c r="H291" i="1"/>
  <c r="H292" i="1"/>
  <c r="E292" i="1" s="1"/>
  <c r="H293" i="1"/>
  <c r="H294" i="1"/>
  <c r="H295" i="1"/>
  <c r="H297" i="1"/>
  <c r="E297" i="1" s="1"/>
  <c r="H298" i="1"/>
  <c r="H299" i="1"/>
  <c r="E299" i="1" s="1"/>
  <c r="H300" i="1"/>
  <c r="H301" i="1"/>
  <c r="E301" i="1" s="1"/>
  <c r="H302" i="1"/>
  <c r="H303" i="1"/>
  <c r="E303" i="1" s="1"/>
  <c r="H304" i="1"/>
  <c r="H305" i="1"/>
  <c r="E305" i="1" s="1"/>
  <c r="H307" i="1"/>
  <c r="H308" i="1"/>
  <c r="E308" i="1" s="1"/>
  <c r="H309" i="1"/>
  <c r="H310" i="1"/>
  <c r="E310" i="1" s="1"/>
  <c r="H311" i="1"/>
  <c r="H312" i="1"/>
  <c r="E312" i="1" s="1"/>
  <c r="H313" i="1"/>
  <c r="H314" i="1"/>
  <c r="E314" i="1" s="1"/>
  <c r="H315" i="1"/>
  <c r="H317" i="1"/>
  <c r="E317" i="1" s="1"/>
  <c r="H318" i="1"/>
  <c r="H319" i="1"/>
  <c r="H320" i="1"/>
  <c r="H321" i="1"/>
  <c r="E321" i="1" s="1"/>
  <c r="H322" i="1"/>
  <c r="H323" i="1"/>
  <c r="E323" i="1" s="1"/>
  <c r="H324" i="1"/>
  <c r="H325" i="1"/>
  <c r="E325" i="1" s="1"/>
  <c r="H326" i="1"/>
  <c r="H327" i="1"/>
  <c r="E327" i="1" s="1"/>
  <c r="H328" i="1"/>
  <c r="H329" i="1"/>
  <c r="E329" i="1" s="1"/>
  <c r="H330" i="1"/>
  <c r="H331" i="1"/>
  <c r="E331" i="1" s="1"/>
  <c r="H332" i="1"/>
  <c r="H333" i="1"/>
  <c r="E333" i="1" s="1"/>
  <c r="H334" i="1"/>
  <c r="H335" i="1"/>
  <c r="E335" i="1" s="1"/>
  <c r="H336" i="1"/>
  <c r="H338" i="1"/>
  <c r="E338" i="1" s="1"/>
  <c r="H339" i="1"/>
  <c r="H340" i="1"/>
  <c r="E340" i="1" s="1"/>
  <c r="H341" i="1"/>
  <c r="H342" i="1"/>
  <c r="E342" i="1" s="1"/>
  <c r="H343" i="1"/>
  <c r="H344" i="1"/>
  <c r="E344" i="1" s="1"/>
  <c r="H345" i="1"/>
  <c r="H346" i="1"/>
  <c r="E346" i="1" s="1"/>
  <c r="H348" i="1"/>
  <c r="H349" i="1"/>
  <c r="E349" i="1" s="1"/>
  <c r="H350" i="1"/>
  <c r="H351" i="1"/>
  <c r="E351" i="1" s="1"/>
  <c r="H352" i="1"/>
  <c r="H353" i="1"/>
  <c r="E353" i="1" s="1"/>
  <c r="H355" i="1"/>
  <c r="H356" i="1"/>
  <c r="H3" i="1"/>
  <c r="E319" i="1" l="1"/>
  <c r="E3" i="1"/>
  <c r="E253" i="1"/>
  <c r="E249" i="1"/>
  <c r="E245" i="1"/>
  <c r="E241" i="1"/>
  <c r="E236" i="1"/>
  <c r="E232" i="1"/>
  <c r="E228" i="1"/>
  <c r="E224" i="1"/>
  <c r="E219" i="1"/>
  <c r="E215" i="1"/>
  <c r="E211" i="1"/>
  <c r="E207" i="1"/>
  <c r="E202" i="1"/>
  <c r="E198" i="1"/>
  <c r="E194" i="1"/>
  <c r="E189" i="1"/>
  <c r="E185" i="1"/>
  <c r="E181" i="1"/>
  <c r="E177" i="1"/>
  <c r="E173" i="1"/>
  <c r="E169" i="1"/>
  <c r="E165" i="1"/>
  <c r="E152" i="1"/>
  <c r="E148" i="1"/>
  <c r="E144" i="1"/>
  <c r="E102" i="1"/>
  <c r="E98" i="1"/>
  <c r="E94" i="1"/>
  <c r="E89" i="1"/>
  <c r="E85" i="1"/>
  <c r="E81" i="1"/>
  <c r="E77" i="1"/>
  <c r="E73" i="1"/>
  <c r="E69" i="1"/>
  <c r="E64" i="1"/>
  <c r="E60" i="1"/>
  <c r="E56" i="1"/>
  <c r="E52" i="1"/>
  <c r="E48" i="1"/>
  <c r="E43" i="1"/>
  <c r="E39" i="1"/>
  <c r="E34" i="1"/>
  <c r="E30" i="1"/>
  <c r="E26" i="1"/>
  <c r="E21" i="1"/>
  <c r="E17" i="1"/>
  <c r="E13" i="1"/>
  <c r="E9" i="1"/>
  <c r="E5" i="1"/>
  <c r="E352" i="1"/>
  <c r="E348" i="1"/>
  <c r="E343" i="1"/>
  <c r="E339" i="1"/>
  <c r="E334" i="1"/>
  <c r="E330" i="1"/>
  <c r="E326" i="1"/>
  <c r="E322" i="1"/>
  <c r="E318" i="1"/>
  <c r="E313" i="1"/>
  <c r="E309" i="1"/>
  <c r="E304" i="1"/>
  <c r="E300" i="1"/>
  <c r="E295" i="1"/>
  <c r="E291" i="1"/>
  <c r="E287" i="1"/>
  <c r="E283" i="1"/>
  <c r="E278" i="1"/>
  <c r="E274" i="1"/>
  <c r="E270" i="1"/>
  <c r="E266" i="1"/>
  <c r="E261" i="1"/>
  <c r="E257" i="1"/>
  <c r="E252" i="1"/>
  <c r="E248" i="1"/>
  <c r="E244" i="1"/>
  <c r="E240" i="1"/>
  <c r="E235" i="1"/>
  <c r="E231" i="1"/>
  <c r="E227" i="1"/>
  <c r="E222" i="1"/>
  <c r="E218" i="1"/>
  <c r="E214" i="1"/>
  <c r="E210" i="1"/>
  <c r="E206" i="1"/>
  <c r="E201" i="1"/>
  <c r="E197" i="1"/>
  <c r="E193" i="1"/>
  <c r="E188" i="1"/>
  <c r="E184" i="1"/>
  <c r="E180" i="1"/>
  <c r="E176" i="1"/>
  <c r="E172" i="1"/>
  <c r="E168" i="1"/>
  <c r="E164" i="1"/>
  <c r="E155" i="1"/>
  <c r="E151" i="1"/>
  <c r="E147" i="1"/>
  <c r="E143" i="1"/>
  <c r="E134" i="1"/>
  <c r="E130" i="1"/>
  <c r="E126" i="1"/>
  <c r="E122" i="1"/>
  <c r="E118" i="1"/>
  <c r="E114" i="1"/>
  <c r="E110" i="1"/>
  <c r="E106" i="1"/>
  <c r="E101" i="1"/>
  <c r="E97" i="1"/>
  <c r="E93" i="1"/>
  <c r="E88" i="1"/>
  <c r="E84" i="1"/>
  <c r="E80" i="1"/>
  <c r="E76" i="1"/>
  <c r="E72" i="1"/>
  <c r="E68" i="1"/>
  <c r="E63" i="1"/>
  <c r="E59" i="1"/>
  <c r="E55" i="1"/>
  <c r="E51" i="1"/>
  <c r="E47" i="1"/>
  <c r="E42" i="1"/>
  <c r="E38" i="1"/>
  <c r="E33" i="1"/>
  <c r="E29" i="1"/>
  <c r="E25" i="1"/>
  <c r="E20" i="1"/>
  <c r="E16" i="1"/>
  <c r="E12" i="1"/>
  <c r="E8" i="1"/>
  <c r="E4" i="1"/>
  <c r="E251" i="1"/>
  <c r="E247" i="1"/>
  <c r="E243" i="1"/>
  <c r="E238" i="1"/>
  <c r="E234" i="1"/>
  <c r="E230" i="1"/>
  <c r="E226" i="1"/>
  <c r="E221" i="1"/>
  <c r="E217" i="1"/>
  <c r="E213" i="1"/>
  <c r="E209" i="1"/>
  <c r="E204" i="1"/>
  <c r="E200" i="1"/>
  <c r="E196" i="1"/>
  <c r="E191" i="1"/>
  <c r="E187" i="1"/>
  <c r="E183" i="1"/>
  <c r="E179" i="1"/>
  <c r="E175" i="1"/>
  <c r="E171" i="1"/>
  <c r="E167" i="1"/>
  <c r="E162" i="1"/>
  <c r="E150" i="1"/>
  <c r="E146" i="1"/>
  <c r="E105" i="1"/>
  <c r="E100" i="1"/>
  <c r="E96" i="1"/>
  <c r="E92" i="1"/>
  <c r="E87" i="1"/>
  <c r="E83" i="1"/>
  <c r="E79" i="1"/>
  <c r="E75" i="1"/>
  <c r="E71" i="1"/>
  <c r="E66" i="1"/>
  <c r="E62" i="1"/>
  <c r="E58" i="1"/>
  <c r="E54" i="1"/>
  <c r="E50" i="1"/>
  <c r="E45" i="1"/>
  <c r="E41" i="1"/>
  <c r="E37" i="1"/>
  <c r="E32" i="1"/>
  <c r="E28" i="1"/>
  <c r="E24" i="1"/>
  <c r="E19" i="1"/>
  <c r="E15" i="1"/>
  <c r="E11" i="1"/>
  <c r="E7" i="1"/>
  <c r="E139" i="1"/>
  <c r="E356" i="1"/>
  <c r="E294" i="1"/>
  <c r="E290" i="1"/>
  <c r="E286" i="1"/>
  <c r="E282" i="1"/>
  <c r="E277" i="1"/>
  <c r="E273" i="1"/>
  <c r="E269" i="1"/>
  <c r="E264" i="1"/>
  <c r="E260" i="1"/>
  <c r="E154" i="1"/>
  <c r="E138" i="1"/>
  <c r="E159" i="1"/>
  <c r="E355" i="1"/>
  <c r="E350" i="1"/>
  <c r="E345" i="1"/>
  <c r="E341" i="1"/>
  <c r="E336" i="1"/>
  <c r="E332" i="1"/>
  <c r="E328" i="1"/>
  <c r="E324" i="1"/>
  <c r="E320" i="1"/>
  <c r="E315" i="1"/>
  <c r="E311" i="1"/>
  <c r="E307" i="1"/>
  <c r="E302" i="1"/>
  <c r="E298" i="1"/>
  <c r="E293" i="1"/>
  <c r="E289" i="1"/>
  <c r="E285" i="1"/>
  <c r="E280" i="1"/>
  <c r="E276" i="1"/>
  <c r="E272" i="1"/>
  <c r="E268" i="1"/>
  <c r="E263" i="1"/>
  <c r="E259" i="1"/>
  <c r="E254" i="1"/>
  <c r="E250" i="1"/>
  <c r="E246" i="1"/>
  <c r="E242" i="1"/>
  <c r="E237" i="1"/>
  <c r="E233" i="1"/>
  <c r="E229" i="1"/>
  <c r="E225" i="1"/>
  <c r="E220" i="1"/>
  <c r="E216" i="1"/>
  <c r="E212" i="1"/>
  <c r="E208" i="1"/>
  <c r="E203" i="1"/>
  <c r="E199" i="1"/>
  <c r="E195" i="1"/>
  <c r="E190" i="1"/>
  <c r="E186" i="1"/>
  <c r="E182" i="1"/>
  <c r="E178" i="1"/>
  <c r="E174" i="1"/>
  <c r="E170" i="1"/>
  <c r="E166" i="1"/>
  <c r="E161" i="1"/>
  <c r="E157" i="1"/>
  <c r="E153" i="1"/>
  <c r="E149" i="1"/>
  <c r="E145" i="1"/>
  <c r="E141" i="1"/>
  <c r="E137" i="1"/>
  <c r="E132" i="1"/>
  <c r="E128" i="1"/>
  <c r="E124" i="1"/>
  <c r="E120" i="1"/>
  <c r="E116" i="1"/>
  <c r="E112" i="1"/>
  <c r="E108" i="1"/>
  <c r="E103" i="1"/>
  <c r="E99" i="1"/>
  <c r="E95" i="1"/>
  <c r="E90" i="1"/>
  <c r="E86" i="1"/>
  <c r="E82" i="1"/>
  <c r="E78" i="1"/>
  <c r="E74" i="1"/>
  <c r="E70" i="1"/>
  <c r="E65" i="1"/>
  <c r="E61" i="1"/>
  <c r="E57" i="1"/>
  <c r="E53" i="1"/>
  <c r="E49" i="1"/>
  <c r="E44" i="1"/>
  <c r="E40" i="1"/>
  <c r="E36" i="1"/>
  <c r="E31" i="1"/>
  <c r="E27" i="1"/>
  <c r="E22" i="1"/>
  <c r="E18" i="1"/>
  <c r="E14" i="1"/>
  <c r="E10" i="1"/>
  <c r="E6" i="1"/>
  <c r="E23" i="9"/>
  <c r="E35" i="9"/>
  <c r="E46" i="9"/>
  <c r="J46" i="9" s="1"/>
  <c r="E67" i="9"/>
  <c r="J67" i="9" s="1"/>
  <c r="E91" i="9"/>
  <c r="E104" i="9"/>
  <c r="E136" i="9"/>
  <c r="J136" i="9" s="1"/>
  <c r="E163" i="9"/>
  <c r="J163" i="9" s="1"/>
  <c r="E192" i="9"/>
  <c r="J192" i="9" s="1"/>
  <c r="E205" i="9"/>
  <c r="J205" i="9" s="1"/>
  <c r="E223" i="9"/>
  <c r="E239" i="9"/>
  <c r="E256" i="9"/>
  <c r="J256" i="9" s="1"/>
  <c r="E265" i="9"/>
  <c r="E281" i="9"/>
  <c r="E296" i="9"/>
  <c r="E306" i="9"/>
  <c r="J306" i="9" s="1"/>
  <c r="E316" i="9"/>
  <c r="E337" i="9"/>
  <c r="E347" i="9"/>
  <c r="J347" i="9" s="1"/>
  <c r="E354" i="9"/>
  <c r="E357" i="9"/>
  <c r="J357" i="9" s="1"/>
  <c r="E354" i="1" l="1"/>
  <c r="J23" i="9"/>
  <c r="E358" i="9"/>
  <c r="J358" i="9" s="1"/>
  <c r="E306" i="1"/>
  <c r="E46" i="1"/>
  <c r="E163" i="1"/>
  <c r="E316" i="1"/>
  <c r="E337" i="1"/>
  <c r="E347" i="1"/>
  <c r="E67" i="1"/>
  <c r="E256" i="1"/>
  <c r="E136" i="1"/>
  <c r="E35" i="1"/>
  <c r="E104" i="1"/>
  <c r="E192" i="1"/>
  <c r="E281" i="1"/>
  <c r="E296" i="1"/>
  <c r="E223" i="1"/>
  <c r="E265" i="1"/>
  <c r="E239" i="1"/>
  <c r="E91" i="1"/>
  <c r="E205" i="1"/>
  <c r="E357" i="1"/>
  <c r="E23" i="1"/>
  <c r="G335" i="9"/>
  <c r="G337" i="9" s="1"/>
  <c r="J337" i="9" s="1"/>
  <c r="G279" i="9"/>
  <c r="G281" i="9" s="1"/>
  <c r="J281" i="9" s="1"/>
  <c r="G221" i="9"/>
  <c r="G223" i="9" s="1"/>
  <c r="J223" i="9" s="1"/>
  <c r="G314" i="9"/>
  <c r="G316" i="9" s="1"/>
  <c r="J316" i="9" s="1"/>
  <c r="G263" i="9"/>
  <c r="G265" i="9" s="1"/>
  <c r="J265" i="9" s="1"/>
  <c r="G102" i="9"/>
  <c r="G104" i="9" s="1"/>
  <c r="J104" i="9" s="1"/>
  <c r="G33" i="9"/>
  <c r="G35" i="9" s="1"/>
  <c r="J35" i="9" s="1"/>
  <c r="G352" i="9"/>
  <c r="G354" i="9" s="1"/>
  <c r="J354" i="9" s="1"/>
  <c r="G89" i="9"/>
  <c r="G91" i="9" s="1"/>
  <c r="J91" i="9" s="1"/>
  <c r="G294" i="9"/>
  <c r="G296" i="9" s="1"/>
  <c r="J296" i="9" s="1"/>
  <c r="G237" i="9"/>
  <c r="G239" i="9" s="1"/>
  <c r="J239" i="9" s="1"/>
  <c r="I7" i="11"/>
  <c r="G7" i="11"/>
  <c r="E7" i="11"/>
  <c r="C7" i="11"/>
  <c r="I24" i="11"/>
  <c r="G24" i="11"/>
  <c r="E24" i="11"/>
  <c r="C24" i="11"/>
  <c r="I13" i="11"/>
  <c r="G13" i="11"/>
  <c r="E13" i="11"/>
  <c r="C13" i="11"/>
  <c r="I15" i="11"/>
  <c r="G15" i="11"/>
  <c r="E15" i="11"/>
  <c r="C15" i="11"/>
  <c r="I14" i="11"/>
  <c r="G14" i="11"/>
  <c r="E14" i="11"/>
  <c r="C14" i="11"/>
  <c r="I23" i="11"/>
  <c r="G23" i="11"/>
  <c r="E23" i="11"/>
  <c r="C23" i="11"/>
  <c r="I18" i="11"/>
  <c r="G18" i="11"/>
  <c r="E18" i="11"/>
  <c r="C18" i="11"/>
  <c r="I17" i="11"/>
  <c r="G17" i="11"/>
  <c r="E17" i="11"/>
  <c r="C17" i="11"/>
  <c r="I3" i="11"/>
  <c r="G3" i="11"/>
  <c r="E3" i="11"/>
  <c r="C3" i="11"/>
  <c r="I9" i="11"/>
  <c r="G9" i="11"/>
  <c r="E9" i="11"/>
  <c r="C9" i="11"/>
  <c r="I11" i="11"/>
  <c r="G11" i="11"/>
  <c r="E11" i="11"/>
  <c r="C11" i="11"/>
  <c r="I12" i="11"/>
  <c r="G12" i="11"/>
  <c r="E12" i="11"/>
  <c r="C12" i="11"/>
  <c r="I21" i="11"/>
  <c r="G21" i="11"/>
  <c r="E21" i="11"/>
  <c r="C21" i="11"/>
  <c r="I5" i="11"/>
  <c r="G5" i="11"/>
  <c r="E5" i="11"/>
  <c r="C5" i="11"/>
  <c r="I19" i="11"/>
  <c r="G19" i="11"/>
  <c r="E19" i="11"/>
  <c r="C19" i="11"/>
  <c r="I20" i="11"/>
  <c r="G20" i="11"/>
  <c r="E20" i="11"/>
  <c r="C20" i="11"/>
  <c r="I8" i="11"/>
  <c r="G8" i="11"/>
  <c r="E8" i="11"/>
  <c r="C8" i="11"/>
  <c r="I10" i="11"/>
  <c r="G10" i="11"/>
  <c r="E10" i="11"/>
  <c r="C10" i="11"/>
  <c r="I22" i="11"/>
  <c r="G22" i="11"/>
  <c r="E22" i="11"/>
  <c r="C22" i="11"/>
  <c r="I6" i="11"/>
  <c r="G6" i="11"/>
  <c r="E6" i="11"/>
  <c r="C6" i="11"/>
  <c r="I16" i="11"/>
  <c r="G16" i="11"/>
  <c r="E16" i="11"/>
  <c r="C16" i="11"/>
  <c r="I4" i="11"/>
  <c r="G4" i="11"/>
  <c r="E4" i="11"/>
  <c r="C4" i="11"/>
  <c r="J4" i="9" l="1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4" i="9"/>
  <c r="J25" i="9"/>
  <c r="J26" i="9"/>
  <c r="J27" i="9"/>
  <c r="J28" i="9"/>
  <c r="J29" i="9"/>
  <c r="J30" i="9"/>
  <c r="J31" i="9"/>
  <c r="J32" i="9"/>
  <c r="J33" i="9"/>
  <c r="J34" i="9"/>
  <c r="J36" i="9"/>
  <c r="J37" i="9"/>
  <c r="J38" i="9"/>
  <c r="J39" i="9"/>
  <c r="J40" i="9"/>
  <c r="J41" i="9"/>
  <c r="J42" i="9"/>
  <c r="J43" i="9"/>
  <c r="J44" i="9"/>
  <c r="J45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2" i="9"/>
  <c r="J93" i="9"/>
  <c r="J94" i="9"/>
  <c r="J95" i="9"/>
  <c r="J96" i="9"/>
  <c r="J97" i="9"/>
  <c r="J98" i="9"/>
  <c r="J99" i="9"/>
  <c r="J100" i="9"/>
  <c r="J101" i="9"/>
  <c r="J102" i="9"/>
  <c r="J103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6" i="9"/>
  <c r="J207" i="9"/>
  <c r="J208" i="9"/>
  <c r="J209" i="9"/>
  <c r="J210" i="9"/>
  <c r="J211" i="9"/>
  <c r="J212" i="9"/>
  <c r="J213" i="9"/>
  <c r="J214" i="9"/>
  <c r="J215" i="9"/>
  <c r="J216" i="9"/>
  <c r="J217" i="9"/>
  <c r="J218" i="9"/>
  <c r="J219" i="9"/>
  <c r="J220" i="9"/>
  <c r="J221" i="9"/>
  <c r="J222" i="9"/>
  <c r="J224" i="9"/>
  <c r="J225" i="9"/>
  <c r="J226" i="9"/>
  <c r="J227" i="9"/>
  <c r="J228" i="9"/>
  <c r="J229" i="9"/>
  <c r="J230" i="9"/>
  <c r="J231" i="9"/>
  <c r="J232" i="9"/>
  <c r="J233" i="9"/>
  <c r="J234" i="9"/>
  <c r="J235" i="9"/>
  <c r="J236" i="9"/>
  <c r="J237" i="9"/>
  <c r="J238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7" i="9"/>
  <c r="J258" i="9"/>
  <c r="J259" i="9"/>
  <c r="J260" i="9"/>
  <c r="J261" i="9"/>
  <c r="J262" i="9"/>
  <c r="J263" i="9"/>
  <c r="J264" i="9"/>
  <c r="J266" i="9"/>
  <c r="J267" i="9"/>
  <c r="J268" i="9"/>
  <c r="J269" i="9"/>
  <c r="J270" i="9"/>
  <c r="J271" i="9"/>
  <c r="J272" i="9"/>
  <c r="J273" i="9"/>
  <c r="J274" i="9"/>
  <c r="J275" i="9"/>
  <c r="J276" i="9"/>
  <c r="J277" i="9"/>
  <c r="J278" i="9"/>
  <c r="J279" i="9"/>
  <c r="J280" i="9"/>
  <c r="J282" i="9"/>
  <c r="J283" i="9"/>
  <c r="J284" i="9"/>
  <c r="J285" i="9"/>
  <c r="J286" i="9"/>
  <c r="J287" i="9"/>
  <c r="J288" i="9"/>
  <c r="J289" i="9"/>
  <c r="J290" i="9"/>
  <c r="J291" i="9"/>
  <c r="J292" i="9"/>
  <c r="J293" i="9"/>
  <c r="J294" i="9"/>
  <c r="J295" i="9"/>
  <c r="J297" i="9"/>
  <c r="J298" i="9"/>
  <c r="J299" i="9"/>
  <c r="J300" i="9"/>
  <c r="J301" i="9"/>
  <c r="J302" i="9"/>
  <c r="J303" i="9"/>
  <c r="J304" i="9"/>
  <c r="J305" i="9"/>
  <c r="J307" i="9"/>
  <c r="J308" i="9"/>
  <c r="J309" i="9"/>
  <c r="J310" i="9"/>
  <c r="J311" i="9"/>
  <c r="J312" i="9"/>
  <c r="J313" i="9"/>
  <c r="J314" i="9"/>
  <c r="J315" i="9"/>
  <c r="J317" i="9"/>
  <c r="J318" i="9"/>
  <c r="J319" i="9"/>
  <c r="J320" i="9"/>
  <c r="J321" i="9"/>
  <c r="J322" i="9"/>
  <c r="J323" i="9"/>
  <c r="J324" i="9"/>
  <c r="J325" i="9"/>
  <c r="J326" i="9"/>
  <c r="J327" i="9"/>
  <c r="J328" i="9"/>
  <c r="J329" i="9"/>
  <c r="J330" i="9"/>
  <c r="J331" i="9"/>
  <c r="J332" i="9"/>
  <c r="J333" i="9"/>
  <c r="J334" i="9"/>
  <c r="J335" i="9"/>
  <c r="J336" i="9"/>
  <c r="J338" i="9"/>
  <c r="J339" i="9"/>
  <c r="J340" i="9"/>
  <c r="J341" i="9"/>
  <c r="J342" i="9"/>
  <c r="J343" i="9"/>
  <c r="J344" i="9"/>
  <c r="J345" i="9"/>
  <c r="J346" i="9"/>
  <c r="J348" i="9"/>
  <c r="J349" i="9"/>
  <c r="J350" i="9"/>
  <c r="J351" i="9"/>
  <c r="J352" i="9"/>
  <c r="J353" i="9"/>
  <c r="J355" i="9"/>
  <c r="J356" i="9"/>
  <c r="J3" i="9" l="1"/>
</calcChain>
</file>

<file path=xl/comments1.xml><?xml version="1.0" encoding="utf-8"?>
<comments xmlns="http://schemas.openxmlformats.org/spreadsheetml/2006/main">
  <authors>
    <author>Suad</author>
    <author>Marije Broekhuijsen</author>
  </authors>
  <commentList>
    <comment ref="J3" authorId="0" shapeId="0">
      <text>
        <r>
          <rPr>
            <b/>
            <sz val="9"/>
            <color indexed="81"/>
            <rFont val="Tahoma"/>
            <family val="2"/>
          </rPr>
          <t>Suad:</t>
        </r>
        <r>
          <rPr>
            <sz val="9"/>
            <color indexed="81"/>
            <rFont val="Tahoma"/>
            <family val="2"/>
          </rPr>
          <t xml:space="preserve">
All districts 13.6%</t>
        </r>
      </text>
    </comment>
    <comment ref="J24" authorId="0" shapeId="0">
      <text>
        <r>
          <rPr>
            <b/>
            <sz val="9"/>
            <color indexed="81"/>
            <rFont val="Tahoma"/>
            <family val="2"/>
          </rPr>
          <t>Suad:</t>
        </r>
        <r>
          <rPr>
            <sz val="9"/>
            <color indexed="81"/>
            <rFont val="Tahoma"/>
            <family val="2"/>
          </rPr>
          <t xml:space="preserve">
all districts 25.5%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</rPr>
          <t>Suad:</t>
        </r>
        <r>
          <rPr>
            <sz val="9"/>
            <color indexed="81"/>
            <rFont val="Tahoma"/>
            <family val="2"/>
          </rPr>
          <t xml:space="preserve">
14.7%</t>
        </r>
      </text>
    </comment>
    <comment ref="I37" authorId="1" shapeId="0">
      <text>
        <r>
          <rPr>
            <b/>
            <sz val="9"/>
            <color indexed="81"/>
            <rFont val="Tahoma"/>
            <family val="2"/>
          </rPr>
          <t>Marije Broekhuijsen:</t>
        </r>
        <r>
          <rPr>
            <sz val="9"/>
            <color indexed="81"/>
            <rFont val="Tahoma"/>
            <family val="2"/>
          </rPr>
          <t xml:space="preserve">
changed from 3 to 6 because of Cholera 2016</t>
        </r>
      </text>
    </comment>
    <comment ref="I38" authorId="1" shapeId="0">
      <text>
        <r>
          <rPr>
            <b/>
            <sz val="9"/>
            <color indexed="81"/>
            <rFont val="Tahoma"/>
            <family val="2"/>
          </rPr>
          <t>Marije Broekhuijsen:</t>
        </r>
        <r>
          <rPr>
            <sz val="9"/>
            <color indexed="81"/>
            <rFont val="Tahoma"/>
            <family val="2"/>
          </rPr>
          <t xml:space="preserve">
changed from 4 to 6 because of Cholera 2016</t>
        </r>
      </text>
    </comment>
    <comment ref="I41" authorId="1" shapeId="0">
      <text>
        <r>
          <rPr>
            <b/>
            <sz val="9"/>
            <color indexed="81"/>
            <rFont val="Tahoma"/>
            <family val="2"/>
          </rPr>
          <t>Marije Broekhuijsen:</t>
        </r>
        <r>
          <rPr>
            <sz val="9"/>
            <color indexed="81"/>
            <rFont val="Tahoma"/>
            <family val="2"/>
          </rPr>
          <t xml:space="preserve">
changed from 1 to 6 because of Cholera 2016</t>
        </r>
      </text>
    </comment>
    <comment ref="I45" authorId="1" shapeId="0">
      <text>
        <r>
          <rPr>
            <b/>
            <sz val="9"/>
            <color indexed="81"/>
            <rFont val="Tahoma"/>
            <family val="2"/>
          </rPr>
          <t>Marije Broekhuijsen:</t>
        </r>
        <r>
          <rPr>
            <sz val="9"/>
            <color indexed="81"/>
            <rFont val="Tahoma"/>
            <family val="2"/>
          </rPr>
          <t xml:space="preserve">
changed from 1 to 6 because of Cholera 2016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</rPr>
          <t>Suad:</t>
        </r>
        <r>
          <rPr>
            <sz val="9"/>
            <color indexed="81"/>
            <rFont val="Tahoma"/>
            <family val="2"/>
          </rPr>
          <t xml:space="preserve">
6%</t>
        </r>
      </text>
    </comment>
    <comment ref="I55" authorId="1" shapeId="0">
      <text>
        <r>
          <rPr>
            <b/>
            <sz val="9"/>
            <color indexed="81"/>
            <rFont val="Tahoma"/>
            <family val="2"/>
          </rPr>
          <t>Marije Broekhuijsen:</t>
        </r>
        <r>
          <rPr>
            <sz val="9"/>
            <color indexed="81"/>
            <rFont val="Tahoma"/>
            <family val="2"/>
          </rPr>
          <t xml:space="preserve">
changed from 0 to 6 because of Cholera 2016</t>
        </r>
      </text>
    </comment>
    <comment ref="J68" authorId="0" shapeId="0">
      <text>
        <r>
          <rPr>
            <b/>
            <sz val="9"/>
            <color indexed="81"/>
            <rFont val="Tahoma"/>
            <family val="2"/>
          </rPr>
          <t>Suad:</t>
        </r>
        <r>
          <rPr>
            <sz val="9"/>
            <color indexed="81"/>
            <rFont val="Tahoma"/>
            <family val="2"/>
          </rPr>
          <t xml:space="preserve">
17% - 25.10%</t>
        </r>
      </text>
    </comment>
    <comment ref="J69" authorId="0" shapeId="0">
      <text>
        <r>
          <rPr>
            <b/>
            <sz val="9"/>
            <color indexed="81"/>
            <rFont val="Tahoma"/>
            <family val="2"/>
          </rPr>
          <t>Suad:</t>
        </r>
        <r>
          <rPr>
            <sz val="9"/>
            <color indexed="81"/>
            <rFont val="Tahoma"/>
            <family val="2"/>
          </rPr>
          <t xml:space="preserve">
12.30% - 14.50%</t>
        </r>
      </text>
    </comment>
    <comment ref="J70" authorId="0" shapeId="0">
      <text>
        <r>
          <rPr>
            <b/>
            <sz val="9"/>
            <color indexed="81"/>
            <rFont val="Tahoma"/>
            <family val="2"/>
          </rPr>
          <t>Suad:</t>
        </r>
        <r>
          <rPr>
            <sz val="9"/>
            <color indexed="81"/>
            <rFont val="Tahoma"/>
            <family val="2"/>
          </rPr>
          <t xml:space="preserve">
11.80%</t>
        </r>
      </text>
    </comment>
    <comment ref="I74" authorId="1" shapeId="0">
      <text>
        <r>
          <rPr>
            <b/>
            <sz val="9"/>
            <color indexed="81"/>
            <rFont val="Tahoma"/>
            <family val="2"/>
          </rPr>
          <t>Marije Broekhuijsen:</t>
        </r>
        <r>
          <rPr>
            <sz val="9"/>
            <color indexed="81"/>
            <rFont val="Tahoma"/>
            <family val="2"/>
          </rPr>
          <t xml:space="preserve">
changed from 0 to 6 because of Cholera 2016</t>
        </r>
      </text>
    </comment>
    <comment ref="I75" authorId="1" shapeId="0">
      <text>
        <r>
          <rPr>
            <b/>
            <sz val="9"/>
            <color indexed="81"/>
            <rFont val="Tahoma"/>
            <charset val="1"/>
          </rPr>
          <t xml:space="preserve">Marije Broekhuijsen:
</t>
        </r>
        <r>
          <rPr>
            <sz val="9"/>
            <color indexed="81"/>
            <rFont val="Tahoma"/>
            <family val="2"/>
          </rPr>
          <t>Changed from 0 to 5 because of Cholera in previous years</t>
        </r>
      </text>
    </comment>
    <comment ref="I82" authorId="1" shapeId="0">
      <text>
        <r>
          <rPr>
            <b/>
            <sz val="9"/>
            <color indexed="81"/>
            <rFont val="Tahoma"/>
            <family val="2"/>
          </rPr>
          <t>Marije Broekhuijsen:</t>
        </r>
        <r>
          <rPr>
            <sz val="9"/>
            <color indexed="81"/>
            <rFont val="Tahoma"/>
            <family val="2"/>
          </rPr>
          <t xml:space="preserve">
changed from 0 to 6 because of cholera 2016</t>
        </r>
      </text>
    </comment>
    <comment ref="I85" authorId="1" shapeId="0">
      <text>
        <r>
          <rPr>
            <b/>
            <sz val="9"/>
            <color indexed="81"/>
            <rFont val="Tahoma"/>
            <family val="2"/>
          </rPr>
          <t>Marije Broekhuijsen:</t>
        </r>
        <r>
          <rPr>
            <sz val="9"/>
            <color indexed="81"/>
            <rFont val="Tahoma"/>
            <family val="2"/>
          </rPr>
          <t xml:space="preserve">
Changed from 3 to 5 because of Cholera in previous years</t>
        </r>
      </text>
    </comment>
    <comment ref="J92" authorId="0" shapeId="0">
      <text>
        <r>
          <rPr>
            <b/>
            <sz val="9"/>
            <color indexed="81"/>
            <rFont val="Tahoma"/>
            <family val="2"/>
          </rPr>
          <t>Suad:</t>
        </r>
        <r>
          <rPr>
            <sz val="9"/>
            <color indexed="81"/>
            <rFont val="Tahoma"/>
            <family val="2"/>
          </rPr>
          <t xml:space="preserve">
17%</t>
        </r>
      </text>
    </comment>
    <comment ref="J105" authorId="0" shapeId="0">
      <text>
        <r>
          <rPr>
            <b/>
            <sz val="9"/>
            <color indexed="81"/>
            <rFont val="Tahoma"/>
            <family val="2"/>
          </rPr>
          <t>Suad:</t>
        </r>
        <r>
          <rPr>
            <sz val="9"/>
            <color indexed="81"/>
            <rFont val="Tahoma"/>
            <family val="2"/>
          </rPr>
          <t xml:space="preserve">
20.90%</t>
        </r>
      </text>
    </comment>
    <comment ref="J107" authorId="0" shapeId="0">
      <text>
        <r>
          <rPr>
            <b/>
            <sz val="9"/>
            <color indexed="81"/>
            <rFont val="Tahoma"/>
            <family val="2"/>
          </rPr>
          <t>Suad:</t>
        </r>
        <r>
          <rPr>
            <sz val="9"/>
            <color indexed="81"/>
            <rFont val="Tahoma"/>
            <family val="2"/>
          </rPr>
          <t xml:space="preserve">
9.90%</t>
        </r>
      </text>
    </comment>
    <comment ref="J137" authorId="0" shapeId="0">
      <text>
        <r>
          <rPr>
            <b/>
            <sz val="9"/>
            <color indexed="81"/>
            <rFont val="Tahoma"/>
            <family val="2"/>
          </rPr>
          <t>Suad:</t>
        </r>
        <r>
          <rPr>
            <sz val="9"/>
            <color indexed="81"/>
            <rFont val="Tahoma"/>
            <family val="2"/>
          </rPr>
          <t xml:space="preserve">
31%</t>
        </r>
      </text>
    </comment>
    <comment ref="I141" authorId="1" shapeId="0">
      <text>
        <r>
          <rPr>
            <b/>
            <sz val="9"/>
            <color indexed="81"/>
            <rFont val="Tahoma"/>
            <family val="2"/>
          </rPr>
          <t>Marije Broekhuijsen:</t>
        </r>
        <r>
          <rPr>
            <sz val="9"/>
            <color indexed="81"/>
            <rFont val="Tahoma"/>
            <family val="2"/>
          </rPr>
          <t xml:space="preserve">
changed from 3 to 6 because of Cholera 2016</t>
        </r>
      </text>
    </comment>
    <comment ref="K142" authorId="1" shapeId="0">
      <text>
        <r>
          <rPr>
            <b/>
            <sz val="9"/>
            <color indexed="81"/>
            <rFont val="Tahoma"/>
            <family val="2"/>
          </rPr>
          <t>Marije Broekhuijsen:</t>
        </r>
        <r>
          <rPr>
            <sz val="9"/>
            <color indexed="81"/>
            <rFont val="Tahoma"/>
            <family val="2"/>
          </rPr>
          <t xml:space="preserve">
Changed from 6 to 3. Most of Akhawak is covered by LWSC hodeidah, only water does not reach the highland areas </t>
        </r>
      </text>
    </comment>
    <comment ref="I147" authorId="1" shapeId="0">
      <text>
        <r>
          <rPr>
            <b/>
            <sz val="9"/>
            <color indexed="81"/>
            <rFont val="Tahoma"/>
            <family val="2"/>
          </rPr>
          <t>Marije Broekhuijsen:</t>
        </r>
        <r>
          <rPr>
            <sz val="9"/>
            <color indexed="81"/>
            <rFont val="Tahoma"/>
            <family val="2"/>
          </rPr>
          <t xml:space="preserve">
changed from 4 to 6 because of Cholera 2016</t>
        </r>
      </text>
    </comment>
    <comment ref="J164" authorId="0" shapeId="0">
      <text>
        <r>
          <rPr>
            <b/>
            <sz val="9"/>
            <color indexed="81"/>
            <rFont val="Tahoma"/>
            <family val="2"/>
          </rPr>
          <t>Suad:</t>
        </r>
        <r>
          <rPr>
            <sz val="9"/>
            <color indexed="81"/>
            <rFont val="Tahoma"/>
            <family val="2"/>
          </rPr>
          <t xml:space="preserve">
24%</t>
        </r>
      </text>
    </comment>
    <comment ref="J193" authorId="0" shapeId="0">
      <text>
        <r>
          <rPr>
            <b/>
            <sz val="9"/>
            <color indexed="81"/>
            <rFont val="Tahoma"/>
            <family val="2"/>
          </rPr>
          <t>Suad:</t>
        </r>
        <r>
          <rPr>
            <sz val="9"/>
            <color indexed="81"/>
            <rFont val="Tahoma"/>
            <family val="2"/>
          </rPr>
          <t xml:space="preserve">
19.7%</t>
        </r>
      </text>
    </comment>
    <comment ref="K199" authorId="1" shapeId="0">
      <text>
        <r>
          <rPr>
            <b/>
            <sz val="9"/>
            <color indexed="81"/>
            <rFont val="Tahoma"/>
            <family val="2"/>
          </rPr>
          <t>Marije Broekhuijsen:</t>
        </r>
        <r>
          <rPr>
            <sz val="9"/>
            <color indexed="81"/>
            <rFont val="Tahoma"/>
            <family val="2"/>
          </rPr>
          <t xml:space="preserve">
Changed from 4 to 3 because of reliability of the water scheme</t>
        </r>
      </text>
    </comment>
    <comment ref="J206" authorId="0" shapeId="0">
      <text>
        <r>
          <rPr>
            <b/>
            <sz val="9"/>
            <color indexed="81"/>
            <rFont val="Tahoma"/>
            <family val="2"/>
          </rPr>
          <t>Suad:</t>
        </r>
        <r>
          <rPr>
            <sz val="9"/>
            <color indexed="81"/>
            <rFont val="Tahoma"/>
            <family val="2"/>
          </rPr>
          <t xml:space="preserve">
31.2%</t>
        </r>
      </text>
    </comment>
    <comment ref="J224" authorId="0" shapeId="0">
      <text>
        <r>
          <rPr>
            <b/>
            <sz val="9"/>
            <color indexed="81"/>
            <rFont val="Tahoma"/>
            <family val="2"/>
          </rPr>
          <t>Suad:</t>
        </r>
        <r>
          <rPr>
            <sz val="9"/>
            <color indexed="81"/>
            <rFont val="Tahoma"/>
            <family val="2"/>
          </rPr>
          <t xml:space="preserve">
15.9% - 20.2%</t>
        </r>
      </text>
    </comment>
    <comment ref="J240" authorId="0" shapeId="0">
      <text>
        <r>
          <rPr>
            <b/>
            <sz val="9"/>
            <color indexed="81"/>
            <rFont val="Tahoma"/>
            <family val="2"/>
          </rPr>
          <t>Suad:</t>
        </r>
        <r>
          <rPr>
            <sz val="9"/>
            <color indexed="81"/>
            <rFont val="Tahoma"/>
            <family val="2"/>
          </rPr>
          <t xml:space="preserve">
16%</t>
        </r>
      </text>
    </comment>
    <comment ref="J242" authorId="0" shapeId="0">
      <text>
        <r>
          <rPr>
            <b/>
            <sz val="9"/>
            <color indexed="81"/>
            <rFont val="Tahoma"/>
            <family val="2"/>
          </rPr>
          <t>Suad:</t>
        </r>
        <r>
          <rPr>
            <sz val="9"/>
            <color indexed="81"/>
            <rFont val="Tahoma"/>
            <family val="2"/>
          </rPr>
          <t xml:space="preserve">
8.40%</t>
        </r>
      </text>
    </comment>
    <comment ref="I246" authorId="1" shapeId="0">
      <text>
        <r>
          <rPr>
            <b/>
            <sz val="9"/>
            <color indexed="81"/>
            <rFont val="Tahoma"/>
            <family val="2"/>
          </rPr>
          <t>Marije Broekhuijsen:</t>
        </r>
        <r>
          <rPr>
            <sz val="9"/>
            <color indexed="81"/>
            <rFont val="Tahoma"/>
            <family val="2"/>
          </rPr>
          <t xml:space="preserve">
changed from 1 to 6 because of Cholera 2016</t>
        </r>
      </text>
    </comment>
    <comment ref="J257" authorId="0" shapeId="0">
      <text>
        <r>
          <rPr>
            <b/>
            <sz val="9"/>
            <color indexed="81"/>
            <rFont val="Tahoma"/>
            <family val="2"/>
          </rPr>
          <t>Suad:</t>
        </r>
        <r>
          <rPr>
            <sz val="9"/>
            <color indexed="81"/>
            <rFont val="Tahoma"/>
            <family val="2"/>
          </rPr>
          <t xml:space="preserve">
19.2%</t>
        </r>
      </text>
    </comment>
    <comment ref="J266" authorId="0" shapeId="0">
      <text>
        <r>
          <rPr>
            <b/>
            <sz val="9"/>
            <color indexed="81"/>
            <rFont val="Tahoma"/>
            <family val="2"/>
          </rPr>
          <t>Suad:</t>
        </r>
        <r>
          <rPr>
            <sz val="9"/>
            <color indexed="81"/>
            <rFont val="Tahoma"/>
            <family val="2"/>
          </rPr>
          <t xml:space="preserve">
16.30 - 20.50%</t>
        </r>
      </text>
    </comment>
    <comment ref="J267" authorId="0" shapeId="0">
      <text>
        <r>
          <rPr>
            <b/>
            <sz val="9"/>
            <color indexed="81"/>
            <rFont val="Tahoma"/>
            <family val="2"/>
          </rPr>
          <t>Suad:</t>
        </r>
        <r>
          <rPr>
            <sz val="9"/>
            <color indexed="81"/>
            <rFont val="Tahoma"/>
            <family val="2"/>
          </rPr>
          <t xml:space="preserve">
10%</t>
        </r>
      </text>
    </comment>
    <comment ref="J273" authorId="0" shapeId="0">
      <text>
        <r>
          <rPr>
            <b/>
            <sz val="9"/>
            <color indexed="81"/>
            <rFont val="Tahoma"/>
            <family val="2"/>
          </rPr>
          <t>Suad:</t>
        </r>
        <r>
          <rPr>
            <sz val="9"/>
            <color indexed="81"/>
            <rFont val="Tahoma"/>
            <family val="2"/>
          </rPr>
          <t xml:space="preserve">
13%</t>
        </r>
      </text>
    </comment>
    <comment ref="J282" authorId="0" shapeId="0">
      <text>
        <r>
          <rPr>
            <b/>
            <sz val="9"/>
            <color indexed="81"/>
            <rFont val="Tahoma"/>
            <family val="2"/>
          </rPr>
          <t>Suad:</t>
        </r>
        <r>
          <rPr>
            <sz val="9"/>
            <color indexed="81"/>
            <rFont val="Tahoma"/>
            <family val="2"/>
          </rPr>
          <t xml:space="preserve">
18.9%</t>
        </r>
      </text>
    </comment>
    <comment ref="J297" authorId="0" shapeId="0">
      <text>
        <r>
          <rPr>
            <b/>
            <sz val="9"/>
            <color indexed="81"/>
            <rFont val="Tahoma"/>
            <family val="2"/>
          </rPr>
          <t>Suad:</t>
        </r>
        <r>
          <rPr>
            <sz val="9"/>
            <color indexed="81"/>
            <rFont val="Tahoma"/>
            <family val="2"/>
          </rPr>
          <t xml:space="preserve">
21.3%</t>
        </r>
      </text>
    </comment>
    <comment ref="J307" authorId="0" shapeId="0">
      <text>
        <r>
          <rPr>
            <b/>
            <sz val="9"/>
            <color indexed="81"/>
            <rFont val="Tahoma"/>
            <family val="2"/>
          </rPr>
          <t>Suad:</t>
        </r>
        <r>
          <rPr>
            <sz val="9"/>
            <color indexed="81"/>
            <rFont val="Tahoma"/>
            <family val="2"/>
          </rPr>
          <t xml:space="preserve">
16.9%</t>
        </r>
      </text>
    </comment>
    <comment ref="J317" authorId="0" shapeId="0">
      <text>
        <r>
          <rPr>
            <b/>
            <sz val="9"/>
            <color indexed="81"/>
            <rFont val="Tahoma"/>
            <family val="2"/>
          </rPr>
          <t>Suad:</t>
        </r>
        <r>
          <rPr>
            <sz val="9"/>
            <color indexed="81"/>
            <rFont val="Tahoma"/>
            <family val="2"/>
          </rPr>
          <t xml:space="preserve">
16.9%</t>
        </r>
      </text>
    </comment>
    <comment ref="J338" authorId="0" shapeId="0">
      <text>
        <r>
          <rPr>
            <b/>
            <sz val="9"/>
            <color indexed="81"/>
            <rFont val="Tahoma"/>
            <family val="2"/>
          </rPr>
          <t>Suad:</t>
        </r>
        <r>
          <rPr>
            <sz val="9"/>
            <color indexed="81"/>
            <rFont val="Tahoma"/>
            <family val="2"/>
          </rPr>
          <t xml:space="preserve">
13.5%</t>
        </r>
      </text>
    </comment>
    <comment ref="J348" authorId="0" shapeId="0">
      <text>
        <r>
          <rPr>
            <b/>
            <sz val="9"/>
            <color indexed="81"/>
            <rFont val="Tahoma"/>
            <family val="2"/>
          </rPr>
          <t>Suad:</t>
        </r>
        <r>
          <rPr>
            <sz val="9"/>
            <color indexed="81"/>
            <rFont val="Tahoma"/>
            <family val="2"/>
          </rPr>
          <t xml:space="preserve">
20.7%</t>
        </r>
      </text>
    </comment>
    <comment ref="J355" authorId="0" shapeId="0">
      <text>
        <r>
          <rPr>
            <b/>
            <sz val="9"/>
            <color indexed="81"/>
            <rFont val="Tahoma"/>
            <family val="2"/>
          </rPr>
          <t>Suad:</t>
        </r>
        <r>
          <rPr>
            <sz val="9"/>
            <color indexed="81"/>
            <rFont val="Tahoma"/>
            <family val="2"/>
          </rPr>
          <t xml:space="preserve">
12.1%</t>
        </r>
      </text>
    </comment>
  </commentList>
</comments>
</file>

<file path=xl/sharedStrings.xml><?xml version="1.0" encoding="utf-8"?>
<sst xmlns="http://schemas.openxmlformats.org/spreadsheetml/2006/main" count="1543" uniqueCount="395">
  <si>
    <t>Sana'a</t>
  </si>
  <si>
    <t>Al Abdiyah</t>
  </si>
  <si>
    <t>Al Jubah</t>
  </si>
  <si>
    <t>Bidbadah</t>
  </si>
  <si>
    <t>Harib</t>
  </si>
  <si>
    <t>Harib Al Qaramish</t>
  </si>
  <si>
    <t>Jabal Murad</t>
  </si>
  <si>
    <t>Mahliyah</t>
  </si>
  <si>
    <t>Majzar</t>
  </si>
  <si>
    <t>Marib</t>
  </si>
  <si>
    <t>Marib City</t>
  </si>
  <si>
    <t>Medghal</t>
  </si>
  <si>
    <t>Raghwan</t>
  </si>
  <si>
    <t>Rahabah</t>
  </si>
  <si>
    <t>Sirwah</t>
  </si>
  <si>
    <t>Al Ghayl</t>
  </si>
  <si>
    <t>Al Hazm</t>
  </si>
  <si>
    <t>Al Humaydat</t>
  </si>
  <si>
    <t>Al Khalq</t>
  </si>
  <si>
    <t>Al Maslub</t>
  </si>
  <si>
    <t>Al Matammah</t>
  </si>
  <si>
    <t>Al Maton</t>
  </si>
  <si>
    <t>Az Zahir</t>
  </si>
  <si>
    <t>Bart Al Anan</t>
  </si>
  <si>
    <t>Khabb wa ash Sha'af</t>
  </si>
  <si>
    <t>Kharab Al Marashi</t>
  </si>
  <si>
    <t>Rajuzah</t>
  </si>
  <si>
    <t>Al Jawf</t>
  </si>
  <si>
    <t>Governorate</t>
  </si>
  <si>
    <t>District</t>
  </si>
  <si>
    <t>Ibb</t>
  </si>
  <si>
    <t>Abyan</t>
  </si>
  <si>
    <t>Amanat Al Asimah</t>
  </si>
  <si>
    <t>Al Bayda</t>
  </si>
  <si>
    <t>Taizz</t>
  </si>
  <si>
    <t>Hajjah</t>
  </si>
  <si>
    <t>Al Hudaydah</t>
  </si>
  <si>
    <t>Hadramaut</t>
  </si>
  <si>
    <t>Dhamar</t>
  </si>
  <si>
    <t>Shabwah</t>
  </si>
  <si>
    <t>Sa'ada</t>
  </si>
  <si>
    <t>Aden</t>
  </si>
  <si>
    <t>Lahj</t>
  </si>
  <si>
    <t>Al Mahwit</t>
  </si>
  <si>
    <t>Al Maharah</t>
  </si>
  <si>
    <t>Amran</t>
  </si>
  <si>
    <t>Al Dhale'e</t>
  </si>
  <si>
    <t>Raymah</t>
  </si>
  <si>
    <t>Al Dhihar</t>
  </si>
  <si>
    <t>Al Makhadir</t>
  </si>
  <si>
    <t>Al Mashannah</t>
  </si>
  <si>
    <t>Al Qafr</t>
  </si>
  <si>
    <t>Al Udayn</t>
  </si>
  <si>
    <t>An Nadirah</t>
  </si>
  <si>
    <t>Ar Radmah</t>
  </si>
  <si>
    <t>As Sabrah</t>
  </si>
  <si>
    <t>As Saddah</t>
  </si>
  <si>
    <t>As Sayyani</t>
  </si>
  <si>
    <t>Ash Sha'ir</t>
  </si>
  <si>
    <t>Ba'dan</t>
  </si>
  <si>
    <t>Dhi As Sufal</t>
  </si>
  <si>
    <t>Far Al Udayn</t>
  </si>
  <si>
    <t>Hazm Al Udayn</t>
  </si>
  <si>
    <t>Hubaysh</t>
  </si>
  <si>
    <t>Jiblah</t>
  </si>
  <si>
    <t>Mudhaykhirah</t>
  </si>
  <si>
    <t>Yarim</t>
  </si>
  <si>
    <t>Ahwar</t>
  </si>
  <si>
    <t>Al Mahfad</t>
  </si>
  <si>
    <t>Al Wade'a</t>
  </si>
  <si>
    <t>Jayshan</t>
  </si>
  <si>
    <t>Khanfir</t>
  </si>
  <si>
    <t>Lawdar</t>
  </si>
  <si>
    <t>Mudiyah</t>
  </si>
  <si>
    <t>Rasad</t>
  </si>
  <si>
    <t>Sarar</t>
  </si>
  <si>
    <t>Sibah</t>
  </si>
  <si>
    <t>Zingibar</t>
  </si>
  <si>
    <t>Al Wahdah</t>
  </si>
  <si>
    <t>As Sabain</t>
  </si>
  <si>
    <t>Assafi'yah</t>
  </si>
  <si>
    <t>At Tahrir</t>
  </si>
  <si>
    <t>Ath'thaorah</t>
  </si>
  <si>
    <t>Az'zal</t>
  </si>
  <si>
    <t>Bani Al Harith</t>
  </si>
  <si>
    <t>Ma'ain</t>
  </si>
  <si>
    <t>Old City</t>
  </si>
  <si>
    <t>Shu'aub</t>
  </si>
  <si>
    <t>Al A'rsh</t>
  </si>
  <si>
    <t>Al Bayda City</t>
  </si>
  <si>
    <t>Al Malagim</t>
  </si>
  <si>
    <t>Al Quraishyah</t>
  </si>
  <si>
    <t>Ar Ryashyyah</t>
  </si>
  <si>
    <t>As Sawadiyah</t>
  </si>
  <si>
    <t>As Sawma'ah</t>
  </si>
  <si>
    <t>Ash Sharyah</t>
  </si>
  <si>
    <t>At Taffah</t>
  </si>
  <si>
    <t>Dhi Na'im</t>
  </si>
  <si>
    <t>Maswarah</t>
  </si>
  <si>
    <t>Mukayras</t>
  </si>
  <si>
    <t>Na'man</t>
  </si>
  <si>
    <t>Nati'</t>
  </si>
  <si>
    <t>Rada'</t>
  </si>
  <si>
    <t>Radman Al Awad</t>
  </si>
  <si>
    <t>Sabah</t>
  </si>
  <si>
    <t>Wald Rabi'</t>
  </si>
  <si>
    <t>Al  Mukha</t>
  </si>
  <si>
    <t>Al Ma'afer</t>
  </si>
  <si>
    <t>Al Mawasit</t>
  </si>
  <si>
    <t>Al Misrakh</t>
  </si>
  <si>
    <t>Al Mudhaffar</t>
  </si>
  <si>
    <t>Al Qahirah</t>
  </si>
  <si>
    <t>Al Wazi'iyah</t>
  </si>
  <si>
    <t>As Silw</t>
  </si>
  <si>
    <t>Ash Shamayatayn</t>
  </si>
  <si>
    <t>At Ta'iziyah</t>
  </si>
  <si>
    <t>Dhubab</t>
  </si>
  <si>
    <t>Dimnat Khadir</t>
  </si>
  <si>
    <t>Hayfan</t>
  </si>
  <si>
    <t>Jabal Habashy</t>
  </si>
  <si>
    <t>Maqbanah</t>
  </si>
  <si>
    <t>Mashra'a Wa Hadnan</t>
  </si>
  <si>
    <t>Mawiyah</t>
  </si>
  <si>
    <t>Mawza</t>
  </si>
  <si>
    <t>Sabir Al Mawadim</t>
  </si>
  <si>
    <t>Salh</t>
  </si>
  <si>
    <t>Sama</t>
  </si>
  <si>
    <t>Shara'b Ar Rawnah</t>
  </si>
  <si>
    <t>Shara'b As Salam</t>
  </si>
  <si>
    <t>Abs</t>
  </si>
  <si>
    <t>Aflah Al Yaman</t>
  </si>
  <si>
    <t>Aflah Ash Shawm</t>
  </si>
  <si>
    <t>Al Jamimah</t>
  </si>
  <si>
    <t>Al Maghrabah</t>
  </si>
  <si>
    <t>Al Mahabishah</t>
  </si>
  <si>
    <t>Al Miftah</t>
  </si>
  <si>
    <t>Ash Shaghadirah</t>
  </si>
  <si>
    <t>Ash Shahil</t>
  </si>
  <si>
    <t>Aslem</t>
  </si>
  <si>
    <t>Bakil Al Mir</t>
  </si>
  <si>
    <t>Bani Al Awam</t>
  </si>
  <si>
    <t>Bani Qa'is</t>
  </si>
  <si>
    <t>Hajjah City</t>
  </si>
  <si>
    <t>Haradh</t>
  </si>
  <si>
    <t>Hayran</t>
  </si>
  <si>
    <t>Khayran Al Muharraq</t>
  </si>
  <si>
    <t>Ku'aydinah</t>
  </si>
  <si>
    <t>Kuhlan Affar</t>
  </si>
  <si>
    <t>Kuhlan Ash Sharaf</t>
  </si>
  <si>
    <t>Kushar</t>
  </si>
  <si>
    <t>Mabyan</t>
  </si>
  <si>
    <t>Midi</t>
  </si>
  <si>
    <t>Mustaba</t>
  </si>
  <si>
    <t>Najrah</t>
  </si>
  <si>
    <t>Qafl Shamer</t>
  </si>
  <si>
    <t>Qarah</t>
  </si>
  <si>
    <t>Sharas</t>
  </si>
  <si>
    <t>Wadhrah</t>
  </si>
  <si>
    <t>Washhah</t>
  </si>
  <si>
    <t>Ad Dahi</t>
  </si>
  <si>
    <t>Ad Durayhimi</t>
  </si>
  <si>
    <t>Al Garrahi</t>
  </si>
  <si>
    <t>Al Hajjaylah</t>
  </si>
  <si>
    <t>Al Hali</t>
  </si>
  <si>
    <t>Al Hawak</t>
  </si>
  <si>
    <t>Al Khawkhah</t>
  </si>
  <si>
    <t>Al Mansuriyah</t>
  </si>
  <si>
    <t>Al Marawi'ah</t>
  </si>
  <si>
    <t>Al Mighlaf</t>
  </si>
  <si>
    <t>Al Mina</t>
  </si>
  <si>
    <t>Al Munirah</t>
  </si>
  <si>
    <t>Al Qanawis</t>
  </si>
  <si>
    <t>Alluheyah</t>
  </si>
  <si>
    <t>As Salif</t>
  </si>
  <si>
    <t>As Sukhnah</t>
  </si>
  <si>
    <t>At Tuhayat</t>
  </si>
  <si>
    <t>Az Zaydiyah</t>
  </si>
  <si>
    <t>Az Zuhrah</t>
  </si>
  <si>
    <t>Bajil</t>
  </si>
  <si>
    <t>Bayt Al Faqiah</t>
  </si>
  <si>
    <t>Bura</t>
  </si>
  <si>
    <t>Hays</t>
  </si>
  <si>
    <t>Jabal Ra's</t>
  </si>
  <si>
    <t>Kamaran</t>
  </si>
  <si>
    <t>Zabid</t>
  </si>
  <si>
    <t>Ad Dis</t>
  </si>
  <si>
    <t>Adh Dhlia'ah</t>
  </si>
  <si>
    <t>Al Abr</t>
  </si>
  <si>
    <t>Al Mukalla</t>
  </si>
  <si>
    <t>Al Mukalla City</t>
  </si>
  <si>
    <t>Al Qaf</t>
  </si>
  <si>
    <t>Al Qatn</t>
  </si>
  <si>
    <t>Amd</t>
  </si>
  <si>
    <t>Ar Raydah Wa Qusayar</t>
  </si>
  <si>
    <t>As Sawm</t>
  </si>
  <si>
    <t>Ash Shihr</t>
  </si>
  <si>
    <t>Brom Mayfa</t>
  </si>
  <si>
    <t>Daw'an</t>
  </si>
  <si>
    <t>Ghayl Ba Wazir</t>
  </si>
  <si>
    <t>Ghayl Bin Yamin</t>
  </si>
  <si>
    <t>Hagr As Sai'ar</t>
  </si>
  <si>
    <t>Hajr</t>
  </si>
  <si>
    <t>Hidaybu</t>
  </si>
  <si>
    <t>Huraidhah</t>
  </si>
  <si>
    <t>Qulensya Wa Abd Al Kuri</t>
  </si>
  <si>
    <t>Rakhyah</t>
  </si>
  <si>
    <t>Rumah</t>
  </si>
  <si>
    <t>Sah</t>
  </si>
  <si>
    <t>Sayun</t>
  </si>
  <si>
    <t>Shibam</t>
  </si>
  <si>
    <t>Tarim</t>
  </si>
  <si>
    <t>Thamud</t>
  </si>
  <si>
    <t>Wadi Al Ayn</t>
  </si>
  <si>
    <t>Yabuth</t>
  </si>
  <si>
    <t>Zamakh wa Manwakh</t>
  </si>
  <si>
    <t>Al Hada</t>
  </si>
  <si>
    <t>Al Manar</t>
  </si>
  <si>
    <t>Anss</t>
  </si>
  <si>
    <t>Dawran Aness</t>
  </si>
  <si>
    <t>Dhamar City</t>
  </si>
  <si>
    <t>Jabal Ash sharq</t>
  </si>
  <si>
    <t>Jahran</t>
  </si>
  <si>
    <t>Maghirib Ans</t>
  </si>
  <si>
    <t>Mayfa'at Anss</t>
  </si>
  <si>
    <t>Utmah</t>
  </si>
  <si>
    <t>Wusab Al Ali</t>
  </si>
  <si>
    <t>Wusab As Safil</t>
  </si>
  <si>
    <t>Ain</t>
  </si>
  <si>
    <t>Al Talh</t>
  </si>
  <si>
    <t>Ar Rawdah</t>
  </si>
  <si>
    <t>Arma</t>
  </si>
  <si>
    <t>As Said</t>
  </si>
  <si>
    <t>Ataq</t>
  </si>
  <si>
    <t>Bayhan</t>
  </si>
  <si>
    <t>Dhar</t>
  </si>
  <si>
    <t>Habban</t>
  </si>
  <si>
    <t>Hatib</t>
  </si>
  <si>
    <t>Jardan</t>
  </si>
  <si>
    <t>Mayfa'a</t>
  </si>
  <si>
    <t>Merkhah Al Ulya</t>
  </si>
  <si>
    <t>Merkhah As Sufla</t>
  </si>
  <si>
    <t>Nisab</t>
  </si>
  <si>
    <t>Rudum</t>
  </si>
  <si>
    <t>Usaylan</t>
  </si>
  <si>
    <t>Al Dhaher</t>
  </si>
  <si>
    <t>Al Hashwah</t>
  </si>
  <si>
    <t>As Safra</t>
  </si>
  <si>
    <t>Baqim</t>
  </si>
  <si>
    <t>Ghamr</t>
  </si>
  <si>
    <t>Haydan</t>
  </si>
  <si>
    <t>Kitaf wa Al Boqe'e</t>
  </si>
  <si>
    <t>Majz</t>
  </si>
  <si>
    <t>Monabbih</t>
  </si>
  <si>
    <t>Qatabir</t>
  </si>
  <si>
    <t>Razih</t>
  </si>
  <si>
    <t>Sa'adah</t>
  </si>
  <si>
    <t>Sahar</t>
  </si>
  <si>
    <t>Saqayn</t>
  </si>
  <si>
    <t>Shada'a</t>
  </si>
  <si>
    <t>Al Haymah Ad Dakhiliyah</t>
  </si>
  <si>
    <t>Al Haymah Al Kharijiyah</t>
  </si>
  <si>
    <t>Al Husn</t>
  </si>
  <si>
    <t>Arhab</t>
  </si>
  <si>
    <t>Attyal</t>
  </si>
  <si>
    <t>Bani Dhabyan</t>
  </si>
  <si>
    <t>Bani Hushaysh</t>
  </si>
  <si>
    <t>Bani Matar</t>
  </si>
  <si>
    <t>Bilad Ar Rus</t>
  </si>
  <si>
    <t>Hamdan</t>
  </si>
  <si>
    <t>Jihanah</t>
  </si>
  <si>
    <t>Khwlan</t>
  </si>
  <si>
    <t>Manakhah</t>
  </si>
  <si>
    <t>Nihm</t>
  </si>
  <si>
    <t>Sa'fan</t>
  </si>
  <si>
    <t>Sanhan</t>
  </si>
  <si>
    <t>Al Buraiqeh</t>
  </si>
  <si>
    <t>Al Mansura</t>
  </si>
  <si>
    <t>Al Mualla</t>
  </si>
  <si>
    <t>Ash Shaikh Outhman</t>
  </si>
  <si>
    <t>Attawahi</t>
  </si>
  <si>
    <t>Craiter</t>
  </si>
  <si>
    <t>Dar Sad</t>
  </si>
  <si>
    <t>Khur Maksar</t>
  </si>
  <si>
    <t>Al  Hawtah</t>
  </si>
  <si>
    <t>Al Had</t>
  </si>
  <si>
    <t>Al Madaribah Wa Al Arah</t>
  </si>
  <si>
    <t>Al Maflahy</t>
  </si>
  <si>
    <t>Al Maqatirah</t>
  </si>
  <si>
    <t>Al Milah</t>
  </si>
  <si>
    <t>Al Musaymir</t>
  </si>
  <si>
    <t>Al Qabbaytah</t>
  </si>
  <si>
    <t>Habil Jabr</t>
  </si>
  <si>
    <t>Halimayn</t>
  </si>
  <si>
    <t>Radfan</t>
  </si>
  <si>
    <t>Tuban</t>
  </si>
  <si>
    <t>Tur Al Bahah</t>
  </si>
  <si>
    <t>Yafa'a</t>
  </si>
  <si>
    <t>Yahr</t>
  </si>
  <si>
    <t>Al Khabt</t>
  </si>
  <si>
    <t>Al Mahwait</t>
  </si>
  <si>
    <t>Al Mahwait City</t>
  </si>
  <si>
    <t>Ar Rujum</t>
  </si>
  <si>
    <t>At Tawilah</t>
  </si>
  <si>
    <t>Bani Sa'd</t>
  </si>
  <si>
    <t>Hufash</t>
  </si>
  <si>
    <t>Milhan</t>
  </si>
  <si>
    <t>Shibam Kawkaban</t>
  </si>
  <si>
    <t>Al Ghaydah</t>
  </si>
  <si>
    <t>Al Masilah</t>
  </si>
  <si>
    <t>Hat</t>
  </si>
  <si>
    <t>Hawf</t>
  </si>
  <si>
    <t>Huswain</t>
  </si>
  <si>
    <t>Man'ar</t>
  </si>
  <si>
    <t>Qishn</t>
  </si>
  <si>
    <t>Sayhut</t>
  </si>
  <si>
    <t>Shahan</t>
  </si>
  <si>
    <t>Al Ashah</t>
  </si>
  <si>
    <t>Al Madan</t>
  </si>
  <si>
    <t>Al Qaflah</t>
  </si>
  <si>
    <t>As Sawd</t>
  </si>
  <si>
    <t>As Sudah</t>
  </si>
  <si>
    <t>Bani Suraim</t>
  </si>
  <si>
    <t>Dhi Bin</t>
  </si>
  <si>
    <t>Habur Zulaymah</t>
  </si>
  <si>
    <t>Harf Sufyan</t>
  </si>
  <si>
    <t>Huth</t>
  </si>
  <si>
    <t>Iyal Surayh</t>
  </si>
  <si>
    <t>Jabal Iyal Yazid</t>
  </si>
  <si>
    <t>Khamir</t>
  </si>
  <si>
    <t>Kharif</t>
  </si>
  <si>
    <t>Maswar</t>
  </si>
  <si>
    <t>Raydah</t>
  </si>
  <si>
    <t>Shaharah</t>
  </si>
  <si>
    <t>Suwayr</t>
  </si>
  <si>
    <t>Thula</t>
  </si>
  <si>
    <t>Ad Dhale'e</t>
  </si>
  <si>
    <t>Al Azariq</t>
  </si>
  <si>
    <t>Al Husha</t>
  </si>
  <si>
    <t>Al Hussein</t>
  </si>
  <si>
    <t>Ash Shu'ayb</t>
  </si>
  <si>
    <t>Damt</t>
  </si>
  <si>
    <t>Jahaf</t>
  </si>
  <si>
    <t>Juban</t>
  </si>
  <si>
    <t>Qa'atabah</t>
  </si>
  <si>
    <t>Al Jabin</t>
  </si>
  <si>
    <t>Al Jafariyah</t>
  </si>
  <si>
    <t>As Salafiyah</t>
  </si>
  <si>
    <t>Bilad At Ta'am</t>
  </si>
  <si>
    <t>Kusmah</t>
  </si>
  <si>
    <t>Mazhar</t>
  </si>
  <si>
    <t>Gov_Pcode</t>
  </si>
  <si>
    <t>Dis_Pcode</t>
  </si>
  <si>
    <t>NA</t>
  </si>
  <si>
    <t>Socotra</t>
  </si>
  <si>
    <t>(All districts)</t>
  </si>
  <si>
    <t>NEEDS SEVERITY SCORES PER DISTRICT</t>
  </si>
  <si>
    <t xml:space="preserve">Total girls in need </t>
  </si>
  <si>
    <t xml:space="preserve">Total boys in need </t>
  </si>
  <si>
    <t>Total women in need</t>
  </si>
  <si>
    <t>Total men in need</t>
  </si>
  <si>
    <t>Total PIN</t>
  </si>
  <si>
    <t>Moderate PIN*</t>
  </si>
  <si>
    <t>Acute PIN*</t>
  </si>
  <si>
    <t>% Total PIN of total population</t>
  </si>
  <si>
    <t xml:space="preserve">Needs severity score </t>
  </si>
  <si>
    <t>Location</t>
  </si>
  <si>
    <t>Men</t>
  </si>
  <si>
    <t>Boys</t>
  </si>
  <si>
    <t>Women</t>
  </si>
  <si>
    <t>Girls</t>
  </si>
  <si>
    <t>Gov. P-Code</t>
  </si>
  <si>
    <t>Gov. Name</t>
  </si>
  <si>
    <t>Number</t>
  </si>
  <si>
    <t>%</t>
  </si>
  <si>
    <t>Total Population</t>
  </si>
  <si>
    <t>Total Population
(TFPM Sept. 2016)</t>
  </si>
  <si>
    <t>PEOPLE IN NEED PER DISTRICT  (*Note: Only clusters choosing option 1 from the guidance need to fill in Columns G and H. ** Note:  Figures in five districts marked with ** are currently undergoing field verification and will be available soon. )</t>
  </si>
  <si>
    <t>ind 1 IDP ratio (from shelter)</t>
  </si>
  <si>
    <t>ind 2 IDP priority</t>
  </si>
  <si>
    <t>ind 3 AWD / health</t>
  </si>
  <si>
    <t>ind 4 GAM / Nutirtion</t>
  </si>
  <si>
    <t>ind 5 water</t>
  </si>
  <si>
    <t>ind 6a Access to water delphi (WSH1)</t>
  </si>
  <si>
    <t>ind 6b aternative water source delphi (WSH2)</t>
  </si>
  <si>
    <t>ind 7 solid waste</t>
  </si>
  <si>
    <t>ind 7 a solid waste delphi (WSH3)</t>
  </si>
  <si>
    <t>ind 8 a flood delphi (WSH4)</t>
  </si>
  <si>
    <t>Average ind 1&amp;2</t>
  </si>
  <si>
    <t>Average ind 5 &amp; 6</t>
  </si>
  <si>
    <t>Average ind 7 &amp;7a</t>
  </si>
  <si>
    <t>WASH severity indicators</t>
  </si>
  <si>
    <t>2nd ind 5</t>
  </si>
  <si>
    <t>2nd average ind 5 &amp; 6</t>
  </si>
  <si>
    <t>*</t>
  </si>
  <si>
    <t>WASH severity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</si>
</sst>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-* #,##0_-;\-* #,##0_-;_-* &quot;-&quot;??_-;_-@_-"/>
    <numFmt numFmtId="167" formatCode="_(* #,##0_);_(* \(#,##0\);_(* &quot;-&quot;??_);_(@_)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78"/>
    </font>
    <font>
      <b/>
      <sz val="12"/>
      <color theme="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26CB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7C8A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DDBFB"/>
        <bgColor indexed="64"/>
      </patternFill>
    </fill>
  </fills>
  <borders count="38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medium">
        <color auto="1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107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0" xfId="0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165" fontId="1" fillId="3" borderId="1" xfId="0" applyNumberFormat="1" applyFont="1" applyFill="1" applyBorder="1" applyAlignment="1">
      <alignment vertical="top" wrapText="1"/>
    </xf>
    <xf numFmtId="9" fontId="0" fillId="2" borderId="1" xfId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3" fontId="0" fillId="2" borderId="1" xfId="0" applyNumberFormat="1" applyFill="1" applyBorder="1" applyAlignment="1">
      <alignment horizontal="center"/>
    </xf>
    <xf numFmtId="164" fontId="0" fillId="2" borderId="1" xfId="2" applyFon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 wrapText="1"/>
    </xf>
    <xf numFmtId="0" fontId="3" fillId="0" borderId="0" xfId="5"/>
    <xf numFmtId="49" fontId="4" fillId="6" borderId="8" xfId="5" applyNumberFormat="1" applyFont="1" applyFill="1" applyBorder="1" applyAlignment="1">
      <alignment horizontal="center" vertical="center"/>
    </xf>
    <xf numFmtId="166" fontId="0" fillId="0" borderId="0" xfId="6" applyNumberFormat="1" applyFont="1"/>
    <xf numFmtId="167" fontId="0" fillId="0" borderId="0" xfId="6" applyNumberFormat="1" applyFont="1"/>
    <xf numFmtId="167" fontId="3" fillId="0" borderId="0" xfId="5" applyNumberFormat="1"/>
    <xf numFmtId="164" fontId="0" fillId="5" borderId="1" xfId="2" applyFont="1" applyFill="1" applyBorder="1" applyAlignment="1">
      <alignment horizontal="center"/>
    </xf>
    <xf numFmtId="0" fontId="1" fillId="3" borderId="12" xfId="0" applyFont="1" applyFill="1" applyBorder="1" applyAlignment="1">
      <alignment horizontal="left" vertical="top" wrapText="1"/>
    </xf>
    <xf numFmtId="0" fontId="0" fillId="2" borderId="11" xfId="0" applyFill="1" applyBorder="1"/>
    <xf numFmtId="0" fontId="1" fillId="3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2" borderId="14" xfId="0" applyFill="1" applyBorder="1"/>
    <xf numFmtId="0" fontId="0" fillId="2" borderId="15" xfId="0" applyFill="1" applyBorder="1" applyAlignment="1">
      <alignment horizontal="center"/>
    </xf>
    <xf numFmtId="0" fontId="0" fillId="2" borderId="15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left"/>
    </xf>
    <xf numFmtId="0" fontId="0" fillId="2" borderId="21" xfId="0" applyFill="1" applyBorder="1"/>
    <xf numFmtId="0" fontId="0" fillId="11" borderId="22" xfId="0" applyFill="1" applyBorder="1"/>
    <xf numFmtId="0" fontId="0" fillId="11" borderId="23" xfId="0" applyFill="1" applyBorder="1"/>
    <xf numFmtId="0" fontId="0" fillId="11" borderId="24" xfId="0" applyFill="1" applyBorder="1"/>
    <xf numFmtId="0" fontId="0" fillId="11" borderId="25" xfId="0" applyFill="1" applyBorder="1"/>
    <xf numFmtId="0" fontId="0" fillId="11" borderId="26" xfId="0" applyFill="1" applyBorder="1"/>
    <xf numFmtId="0" fontId="0" fillId="11" borderId="27" xfId="0" applyFill="1" applyBorder="1"/>
    <xf numFmtId="1" fontId="0" fillId="11" borderId="31" xfId="0" applyNumberFormat="1" applyFill="1" applyBorder="1"/>
    <xf numFmtId="1" fontId="0" fillId="11" borderId="32" xfId="0" applyNumberFormat="1" applyFill="1" applyBorder="1"/>
    <xf numFmtId="1" fontId="0" fillId="11" borderId="33" xfId="0" applyNumberFormat="1" applyFill="1" applyBorder="1"/>
    <xf numFmtId="0" fontId="0" fillId="15" borderId="31" xfId="0" applyFill="1" applyBorder="1"/>
    <xf numFmtId="0" fontId="0" fillId="15" borderId="32" xfId="0" applyFill="1" applyBorder="1"/>
    <xf numFmtId="0" fontId="0" fillId="15" borderId="33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1" fontId="0" fillId="2" borderId="31" xfId="0" applyNumberFormat="1" applyFill="1" applyBorder="1"/>
    <xf numFmtId="1" fontId="0" fillId="2" borderId="32" xfId="0" applyNumberFormat="1" applyFill="1" applyBorder="1"/>
    <xf numFmtId="1" fontId="0" fillId="2" borderId="33" xfId="0" applyNumberFormat="1" applyFill="1" applyBorder="1"/>
    <xf numFmtId="0" fontId="0" fillId="12" borderId="28" xfId="0" applyFill="1" applyBorder="1"/>
    <xf numFmtId="0" fontId="0" fillId="12" borderId="29" xfId="0" applyFill="1" applyBorder="1"/>
    <xf numFmtId="0" fontId="0" fillId="12" borderId="30" xfId="0" applyFill="1" applyBorder="1"/>
    <xf numFmtId="0" fontId="0" fillId="12" borderId="25" xfId="0" applyFill="1" applyBorder="1"/>
    <xf numFmtId="0" fontId="0" fillId="12" borderId="26" xfId="0" applyFill="1" applyBorder="1"/>
    <xf numFmtId="0" fontId="0" fillId="12" borderId="26" xfId="0" applyFill="1" applyBorder="1" applyAlignment="1">
      <alignment horizontal="right"/>
    </xf>
    <xf numFmtId="0" fontId="0" fillId="12" borderId="27" xfId="0" applyFill="1" applyBorder="1"/>
    <xf numFmtId="1" fontId="0" fillId="12" borderId="31" xfId="0" applyNumberFormat="1" applyFill="1" applyBorder="1"/>
    <xf numFmtId="1" fontId="0" fillId="12" borderId="32" xfId="0" applyNumberFormat="1" applyFill="1" applyBorder="1"/>
    <xf numFmtId="1" fontId="0" fillId="12" borderId="33" xfId="0" applyNumberFormat="1" applyFill="1" applyBorder="1"/>
    <xf numFmtId="0" fontId="0" fillId="14" borderId="34" xfId="0" applyFill="1" applyBorder="1"/>
    <xf numFmtId="0" fontId="0" fillId="14" borderId="35" xfId="0" applyFill="1" applyBorder="1"/>
    <xf numFmtId="0" fontId="0" fillId="14" borderId="35" xfId="0" applyFill="1" applyBorder="1" applyAlignment="1">
      <alignment horizontal="right"/>
    </xf>
    <xf numFmtId="0" fontId="0" fillId="14" borderId="36" xfId="0" applyFill="1" applyBorder="1"/>
    <xf numFmtId="0" fontId="0" fillId="13" borderId="31" xfId="0" applyFill="1" applyBorder="1"/>
    <xf numFmtId="0" fontId="0" fillId="13" borderId="32" xfId="0" applyFill="1" applyBorder="1"/>
    <xf numFmtId="0" fontId="0" fillId="13" borderId="33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166" fontId="1" fillId="3" borderId="12" xfId="2" applyNumberFormat="1" applyFont="1" applyFill="1" applyBorder="1" applyAlignment="1">
      <alignment horizontal="left" vertical="top" wrapText="1"/>
    </xf>
    <xf numFmtId="166" fontId="0" fillId="2" borderId="16" xfId="2" applyNumberFormat="1" applyFont="1" applyFill="1" applyBorder="1" applyAlignment="1">
      <alignment horizontal="center"/>
    </xf>
    <xf numFmtId="166" fontId="0" fillId="2" borderId="2" xfId="2" applyNumberFormat="1" applyFont="1" applyFill="1" applyBorder="1" applyAlignment="1">
      <alignment horizontal="center"/>
    </xf>
    <xf numFmtId="166" fontId="0" fillId="0" borderId="13" xfId="2" applyNumberFormat="1" applyFont="1" applyFill="1" applyBorder="1"/>
    <xf numFmtId="166" fontId="0" fillId="0" borderId="1" xfId="2" applyNumberFormat="1" applyFont="1" applyFill="1" applyBorder="1"/>
    <xf numFmtId="166" fontId="7" fillId="2" borderId="2" xfId="2" applyNumberFormat="1" applyFont="1" applyFill="1" applyBorder="1" applyAlignment="1">
      <alignment horizontal="center"/>
    </xf>
    <xf numFmtId="166" fontId="7" fillId="2" borderId="37" xfId="2" applyNumberFormat="1" applyFont="1" applyFill="1" applyBorder="1" applyAlignment="1">
      <alignment horizontal="center"/>
    </xf>
    <xf numFmtId="0" fontId="0" fillId="0" borderId="0" xfId="0" applyFill="1" applyBorder="1"/>
    <xf numFmtId="1" fontId="0" fillId="2" borderId="1" xfId="0" applyNumberForma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2" borderId="1" xfId="2" applyFont="1" applyFill="1" applyBorder="1" applyAlignment="1">
      <alignment horizontal="center"/>
    </xf>
    <xf numFmtId="9" fontId="7" fillId="2" borderId="1" xfId="1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4" fillId="6" borderId="9" xfId="5" applyFont="1" applyFill="1" applyBorder="1" applyAlignment="1">
      <alignment horizontal="center" vertical="center" wrapText="1"/>
    </xf>
    <xf numFmtId="0" fontId="4" fillId="6" borderId="10" xfId="5" applyFont="1" applyFill="1" applyBorder="1" applyAlignment="1">
      <alignment horizontal="center" vertical="center" wrapText="1"/>
    </xf>
    <xf numFmtId="49" fontId="4" fillId="6" borderId="6" xfId="5" applyNumberFormat="1" applyFont="1" applyFill="1" applyBorder="1" applyAlignment="1">
      <alignment horizontal="center" vertical="center"/>
    </xf>
    <xf numFmtId="49" fontId="4" fillId="6" borderId="7" xfId="5" applyNumberFormat="1" applyFont="1" applyFill="1" applyBorder="1" applyAlignment="1">
      <alignment horizontal="center" vertical="center"/>
    </xf>
    <xf numFmtId="0" fontId="4" fillId="7" borderId="8" xfId="5" applyFont="1" applyFill="1" applyBorder="1" applyAlignment="1">
      <alignment horizontal="center" vertical="center"/>
    </xf>
    <xf numFmtId="0" fontId="4" fillId="8" borderId="6" xfId="5" applyFont="1" applyFill="1" applyBorder="1" applyAlignment="1">
      <alignment horizontal="center" vertical="center"/>
    </xf>
    <xf numFmtId="0" fontId="4" fillId="8" borderId="7" xfId="5" applyFont="1" applyFill="1" applyBorder="1" applyAlignment="1">
      <alignment horizontal="center" vertical="center"/>
    </xf>
    <xf numFmtId="0" fontId="4" fillId="9" borderId="8" xfId="5" applyFont="1" applyFill="1" applyBorder="1" applyAlignment="1">
      <alignment horizontal="center" vertical="center"/>
    </xf>
    <xf numFmtId="0" fontId="4" fillId="9" borderId="7" xfId="5" applyFont="1" applyFill="1" applyBorder="1" applyAlignment="1">
      <alignment horizontal="center" vertical="center"/>
    </xf>
    <xf numFmtId="0" fontId="4" fillId="10" borderId="8" xfId="5" applyFont="1" applyFill="1" applyBorder="1" applyAlignment="1">
      <alignment horizontal="center" vertical="center"/>
    </xf>
    <xf numFmtId="0" fontId="4" fillId="10" borderId="7" xfId="5" applyFont="1" applyFill="1" applyBorder="1" applyAlignment="1">
      <alignment horizontal="center" vertical="center"/>
    </xf>
  </cellXfs>
  <cellStyles count="8">
    <cellStyle name="Comma" xfId="2" builtinId="3"/>
    <cellStyle name="Comma 2" xfId="6"/>
    <cellStyle name="Normal" xfId="0" builtinId="0"/>
    <cellStyle name="Normal 2" xfId="4"/>
    <cellStyle name="Normal 3" xfId="5"/>
    <cellStyle name="Normal 8" xfId="7"/>
    <cellStyle name="Percent" xfId="1" builtinId="5"/>
    <cellStyle name="Percent 2" xfId="3"/>
  </cellStyles>
  <dxfs count="0"/>
  <tableStyles count="0" defaultTableStyle="TableStyleMedium2" defaultPivotStyle="PivotStyleLight16"/>
  <colors>
    <mruColors>
      <color rgb="FFFDDBFB"/>
      <color rgb="FFFCC8FA"/>
      <color rgb="FFFBBDF8"/>
      <color rgb="FF8FE2FF"/>
      <color rgb="FF026CB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ld%20Files%20H/Hawraa/Yemen/TFPM/5th%20report/report/Agency%20reports/NFDHR%20TFPM%205th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th Report TFPM"/>
      <sheetName val="Drop Downs"/>
      <sheetName val="District"/>
      <sheetName val="Governorate"/>
    </sheetNames>
    <sheetDataSet>
      <sheetData sheetId="0"/>
      <sheetData sheetId="1">
        <row r="2">
          <cell r="A2" t="str">
            <v>Ibb</v>
          </cell>
        </row>
        <row r="3">
          <cell r="A3" t="str">
            <v>Abyan</v>
          </cell>
        </row>
        <row r="4">
          <cell r="A4" t="str">
            <v>AmanatAlAsimah</v>
          </cell>
        </row>
        <row r="5">
          <cell r="A5" t="str">
            <v>AlBayda</v>
          </cell>
        </row>
        <row r="6">
          <cell r="A6" t="str">
            <v>Taizz</v>
          </cell>
        </row>
        <row r="7">
          <cell r="A7" t="str">
            <v>AlJawf</v>
          </cell>
        </row>
        <row r="8">
          <cell r="A8" t="str">
            <v>Hajjah</v>
          </cell>
        </row>
        <row r="9">
          <cell r="A9" t="str">
            <v>AlHudaydah</v>
          </cell>
        </row>
        <row r="10">
          <cell r="A10" t="str">
            <v>Hadramaut</v>
          </cell>
        </row>
        <row r="11">
          <cell r="A11" t="str">
            <v>Dhamar</v>
          </cell>
        </row>
        <row r="12">
          <cell r="A12" t="str">
            <v>Shabwah</v>
          </cell>
        </row>
        <row r="13">
          <cell r="A13" t="str">
            <v>Saada</v>
          </cell>
        </row>
        <row r="14">
          <cell r="A14" t="str">
            <v>Sanaa</v>
          </cell>
        </row>
        <row r="15">
          <cell r="A15" t="str">
            <v>Aden</v>
          </cell>
        </row>
        <row r="16">
          <cell r="A16" t="str">
            <v>Lahj</v>
          </cell>
        </row>
        <row r="17">
          <cell r="A17" t="str">
            <v>Marib</v>
          </cell>
        </row>
        <row r="18">
          <cell r="A18" t="str">
            <v>AlMahwit</v>
          </cell>
        </row>
        <row r="19">
          <cell r="A19" t="str">
            <v>AlMaharah</v>
          </cell>
        </row>
        <row r="20">
          <cell r="A20" t="str">
            <v>Amran</v>
          </cell>
        </row>
        <row r="21">
          <cell r="A21" t="str">
            <v>AlDhalee</v>
          </cell>
        </row>
        <row r="22">
          <cell r="A22" t="str">
            <v>Raymah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58"/>
  <sheetViews>
    <sheetView tabSelected="1" topLeftCell="B1" zoomScale="80" zoomScaleNormal="80" workbookViewId="0">
      <pane xSplit="4" ySplit="2" topLeftCell="F3" activePane="bottomRight" state="frozen"/>
      <selection activeCell="B1" sqref="B1"/>
      <selection pane="topRight" activeCell="F1" sqref="F1"/>
      <selection pane="bottomLeft" activeCell="B3" sqref="B3"/>
      <selection pane="bottomRight" activeCell="D2" sqref="D2"/>
    </sheetView>
  </sheetViews>
  <sheetFormatPr defaultRowHeight="15" outlineLevelRow="1"/>
  <cols>
    <col min="1" max="1" width="10.85546875" style="1" hidden="1" customWidth="1"/>
    <col min="2" max="2" width="17.42578125" style="4" bestFit="1" customWidth="1"/>
    <col min="3" max="3" width="10.140625" style="13" customWidth="1"/>
    <col min="4" max="4" width="24" style="4" bestFit="1" customWidth="1"/>
    <col min="5" max="5" width="10.28515625" style="82" customWidth="1"/>
    <col min="6" max="20" width="9.28515625" customWidth="1"/>
  </cols>
  <sheetData>
    <row r="1" spans="1:20">
      <c r="B1" s="90" t="s">
        <v>355</v>
      </c>
      <c r="C1" s="91"/>
      <c r="D1" s="91"/>
      <c r="E1" s="91"/>
      <c r="F1" s="92" t="s">
        <v>390</v>
      </c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s="8" customFormat="1" ht="90.75" thickBot="1">
      <c r="A2" s="6" t="s">
        <v>350</v>
      </c>
      <c r="B2" s="26" t="s">
        <v>28</v>
      </c>
      <c r="C2" s="28" t="s">
        <v>351</v>
      </c>
      <c r="D2" s="26" t="s">
        <v>29</v>
      </c>
      <c r="E2" s="78" t="s">
        <v>364</v>
      </c>
      <c r="F2" s="26" t="s">
        <v>377</v>
      </c>
      <c r="G2" s="26" t="s">
        <v>378</v>
      </c>
      <c r="H2" s="26" t="s">
        <v>387</v>
      </c>
      <c r="I2" s="26" t="s">
        <v>379</v>
      </c>
      <c r="J2" s="26" t="s">
        <v>380</v>
      </c>
      <c r="K2" s="26" t="s">
        <v>381</v>
      </c>
      <c r="L2" s="26" t="s">
        <v>382</v>
      </c>
      <c r="M2" s="26" t="s">
        <v>383</v>
      </c>
      <c r="N2" s="26" t="s">
        <v>388</v>
      </c>
      <c r="O2" s="26" t="s">
        <v>391</v>
      </c>
      <c r="P2" s="26" t="s">
        <v>392</v>
      </c>
      <c r="Q2" s="26" t="s">
        <v>384</v>
      </c>
      <c r="R2" s="26" t="s">
        <v>385</v>
      </c>
      <c r="S2" s="26" t="s">
        <v>389</v>
      </c>
      <c r="T2" s="26" t="s">
        <v>386</v>
      </c>
    </row>
    <row r="3" spans="1:20" outlineLevel="1">
      <c r="A3">
        <v>11</v>
      </c>
      <c r="B3" s="31" t="s">
        <v>30</v>
      </c>
      <c r="C3" s="32">
        <v>1119</v>
      </c>
      <c r="D3" s="33" t="s">
        <v>48</v>
      </c>
      <c r="E3" s="79">
        <f>AVERAGE(H3,I3,J3,N3,P3,S3,T3)</f>
        <v>2.9285714285714284</v>
      </c>
      <c r="F3" s="40">
        <v>1</v>
      </c>
      <c r="G3" s="43">
        <v>6</v>
      </c>
      <c r="H3" s="46">
        <f>AVERAGE(F3:G3)</f>
        <v>3.5</v>
      </c>
      <c r="I3" s="49">
        <v>5</v>
      </c>
      <c r="J3" s="72">
        <v>5</v>
      </c>
      <c r="K3" s="75">
        <v>2</v>
      </c>
      <c r="L3" s="34">
        <v>2</v>
      </c>
      <c r="M3" s="52">
        <v>2</v>
      </c>
      <c r="N3" s="55">
        <f t="shared" ref="N3:N22" si="0">AVERAGE(K3:M3)</f>
        <v>2</v>
      </c>
      <c r="O3" s="55">
        <v>2</v>
      </c>
      <c r="P3" s="55">
        <v>2</v>
      </c>
      <c r="Q3" s="58">
        <v>2</v>
      </c>
      <c r="R3" s="61">
        <v>2</v>
      </c>
      <c r="S3" s="65">
        <f>AVERAGE(Q3:R3)</f>
        <v>2</v>
      </c>
      <c r="T3" s="68">
        <v>1</v>
      </c>
    </row>
    <row r="4" spans="1:20" outlineLevel="1">
      <c r="A4">
        <v>11</v>
      </c>
      <c r="B4" s="35" t="s">
        <v>30</v>
      </c>
      <c r="C4" s="9">
        <v>1107</v>
      </c>
      <c r="D4" s="3" t="s">
        <v>49</v>
      </c>
      <c r="E4" s="80">
        <f t="shared" ref="E4:E66" si="1">AVERAGE(H4,I4,J4,N4,P4,S4,T4)</f>
        <v>2.9523809523809526</v>
      </c>
      <c r="F4" s="41">
        <v>1</v>
      </c>
      <c r="G4" s="44"/>
      <c r="H4" s="47">
        <f t="shared" ref="H4:H66" si="2">AVERAGE(F4:G4)</f>
        <v>1</v>
      </c>
      <c r="I4" s="50">
        <v>1</v>
      </c>
      <c r="J4" s="73">
        <v>5</v>
      </c>
      <c r="K4" s="76">
        <v>3</v>
      </c>
      <c r="L4" s="27">
        <v>3</v>
      </c>
      <c r="M4" s="53">
        <v>4</v>
      </c>
      <c r="N4" s="56">
        <f t="shared" si="0"/>
        <v>3.3333333333333335</v>
      </c>
      <c r="O4" s="56">
        <v>3</v>
      </c>
      <c r="P4" s="56">
        <v>3.3333333333333335</v>
      </c>
      <c r="Q4" s="59">
        <v>6</v>
      </c>
      <c r="R4" s="62">
        <v>6</v>
      </c>
      <c r="S4" s="66">
        <f t="shared" ref="S4:S66" si="3">AVERAGE(Q4:R4)</f>
        <v>6</v>
      </c>
      <c r="T4" s="69">
        <v>1</v>
      </c>
    </row>
    <row r="5" spans="1:20" outlineLevel="1">
      <c r="A5">
        <v>11</v>
      </c>
      <c r="B5" s="35" t="s">
        <v>30</v>
      </c>
      <c r="C5" s="9">
        <v>1118</v>
      </c>
      <c r="D5" s="3" t="s">
        <v>50</v>
      </c>
      <c r="E5" s="80">
        <f t="shared" si="1"/>
        <v>3.0238095238095242</v>
      </c>
      <c r="F5" s="41">
        <v>1</v>
      </c>
      <c r="G5" s="44">
        <v>6</v>
      </c>
      <c r="H5" s="47">
        <f t="shared" si="2"/>
        <v>3.5</v>
      </c>
      <c r="I5" s="50">
        <v>6</v>
      </c>
      <c r="J5" s="73">
        <v>5</v>
      </c>
      <c r="K5" s="76">
        <v>0</v>
      </c>
      <c r="L5" s="27">
        <v>2</v>
      </c>
      <c r="M5" s="53">
        <v>2</v>
      </c>
      <c r="N5" s="56">
        <f t="shared" si="0"/>
        <v>1.3333333333333333</v>
      </c>
      <c r="O5" s="56">
        <v>0</v>
      </c>
      <c r="P5" s="56">
        <v>1.3333333333333333</v>
      </c>
      <c r="Q5" s="59">
        <v>2</v>
      </c>
      <c r="R5" s="62">
        <v>2</v>
      </c>
      <c r="S5" s="66">
        <f t="shared" si="3"/>
        <v>2</v>
      </c>
      <c r="T5" s="69">
        <v>2</v>
      </c>
    </row>
    <row r="6" spans="1:20" outlineLevel="1">
      <c r="A6">
        <v>11</v>
      </c>
      <c r="B6" s="35" t="s">
        <v>30</v>
      </c>
      <c r="C6" s="9">
        <v>1101</v>
      </c>
      <c r="D6" s="3" t="s">
        <v>51</v>
      </c>
      <c r="E6" s="80">
        <f t="shared" si="1"/>
        <v>3.2380952380952377</v>
      </c>
      <c r="F6" s="41">
        <v>1</v>
      </c>
      <c r="G6" s="44"/>
      <c r="H6" s="47">
        <f t="shared" si="2"/>
        <v>1</v>
      </c>
      <c r="I6" s="50">
        <v>1</v>
      </c>
      <c r="J6" s="73">
        <v>5</v>
      </c>
      <c r="K6" s="76">
        <v>3</v>
      </c>
      <c r="L6" s="27">
        <v>5</v>
      </c>
      <c r="M6" s="53">
        <v>5</v>
      </c>
      <c r="N6" s="56">
        <f t="shared" si="0"/>
        <v>4.333333333333333</v>
      </c>
      <c r="O6" s="56">
        <v>3</v>
      </c>
      <c r="P6" s="56">
        <v>4.333333333333333</v>
      </c>
      <c r="Q6" s="59">
        <v>6</v>
      </c>
      <c r="R6" s="62">
        <v>6</v>
      </c>
      <c r="S6" s="66">
        <f t="shared" si="3"/>
        <v>6</v>
      </c>
      <c r="T6" s="69">
        <v>1</v>
      </c>
    </row>
    <row r="7" spans="1:20" outlineLevel="1">
      <c r="A7">
        <v>11</v>
      </c>
      <c r="B7" s="35" t="s">
        <v>30</v>
      </c>
      <c r="C7" s="9">
        <v>1111</v>
      </c>
      <c r="D7" s="3" t="s">
        <v>52</v>
      </c>
      <c r="E7" s="80">
        <f t="shared" si="1"/>
        <v>3.6190476190476191</v>
      </c>
      <c r="F7" s="41">
        <v>1</v>
      </c>
      <c r="G7" s="44">
        <v>4</v>
      </c>
      <c r="H7" s="47">
        <f t="shared" si="2"/>
        <v>2.5</v>
      </c>
      <c r="I7" s="50">
        <v>3</v>
      </c>
      <c r="J7" s="73">
        <v>5</v>
      </c>
      <c r="K7" s="76">
        <v>1</v>
      </c>
      <c r="L7" s="27">
        <v>5</v>
      </c>
      <c r="M7" s="53">
        <v>5</v>
      </c>
      <c r="N7" s="56">
        <f t="shared" si="0"/>
        <v>3.6666666666666665</v>
      </c>
      <c r="O7" s="56">
        <v>1</v>
      </c>
      <c r="P7" s="56">
        <v>3.6666666666666665</v>
      </c>
      <c r="Q7" s="59">
        <v>3</v>
      </c>
      <c r="R7" s="62">
        <v>6</v>
      </c>
      <c r="S7" s="66">
        <f t="shared" si="3"/>
        <v>4.5</v>
      </c>
      <c r="T7" s="69">
        <v>3</v>
      </c>
    </row>
    <row r="8" spans="1:20" outlineLevel="1">
      <c r="A8">
        <v>11</v>
      </c>
      <c r="B8" s="35" t="s">
        <v>30</v>
      </c>
      <c r="C8" s="9">
        <v>1104</v>
      </c>
      <c r="D8" s="3" t="s">
        <v>53</v>
      </c>
      <c r="E8" s="80">
        <f t="shared" si="1"/>
        <v>2.6428571428571428</v>
      </c>
      <c r="F8" s="41">
        <v>1</v>
      </c>
      <c r="G8" s="44">
        <v>0</v>
      </c>
      <c r="H8" s="47">
        <f t="shared" si="2"/>
        <v>0.5</v>
      </c>
      <c r="I8" s="50">
        <v>0</v>
      </c>
      <c r="J8" s="73">
        <v>5</v>
      </c>
      <c r="K8" s="76">
        <v>2</v>
      </c>
      <c r="L8" s="27">
        <v>2</v>
      </c>
      <c r="M8" s="53">
        <v>5</v>
      </c>
      <c r="N8" s="56">
        <f t="shared" si="0"/>
        <v>3</v>
      </c>
      <c r="O8" s="56">
        <v>2</v>
      </c>
      <c r="P8" s="56">
        <v>3</v>
      </c>
      <c r="Q8" s="59">
        <v>6</v>
      </c>
      <c r="R8" s="62">
        <v>6</v>
      </c>
      <c r="S8" s="66">
        <f t="shared" si="3"/>
        <v>6</v>
      </c>
      <c r="T8" s="69">
        <v>1</v>
      </c>
    </row>
    <row r="9" spans="1:20" outlineLevel="1">
      <c r="A9">
        <v>11</v>
      </c>
      <c r="B9" s="35" t="s">
        <v>30</v>
      </c>
      <c r="C9" s="9">
        <v>1103</v>
      </c>
      <c r="D9" s="3" t="s">
        <v>54</v>
      </c>
      <c r="E9" s="80">
        <f t="shared" si="1"/>
        <v>3.0476190476190479</v>
      </c>
      <c r="F9" s="41">
        <v>1</v>
      </c>
      <c r="G9" s="44">
        <v>0</v>
      </c>
      <c r="H9" s="47">
        <f t="shared" si="2"/>
        <v>0.5</v>
      </c>
      <c r="I9" s="50">
        <v>2</v>
      </c>
      <c r="J9" s="73">
        <v>5</v>
      </c>
      <c r="K9" s="76">
        <v>4</v>
      </c>
      <c r="L9" s="27">
        <v>2</v>
      </c>
      <c r="M9" s="53">
        <v>5</v>
      </c>
      <c r="N9" s="56">
        <f t="shared" si="0"/>
        <v>3.6666666666666665</v>
      </c>
      <c r="O9" s="56">
        <v>4</v>
      </c>
      <c r="P9" s="56">
        <v>3.6666666666666701</v>
      </c>
      <c r="Q9" s="59">
        <v>5</v>
      </c>
      <c r="R9" s="62">
        <v>6</v>
      </c>
      <c r="S9" s="66">
        <f t="shared" si="3"/>
        <v>5.5</v>
      </c>
      <c r="T9" s="69">
        <v>1</v>
      </c>
    </row>
    <row r="10" spans="1:20" outlineLevel="1">
      <c r="A10">
        <v>11</v>
      </c>
      <c r="B10" s="35" t="s">
        <v>30</v>
      </c>
      <c r="C10" s="9">
        <v>1114</v>
      </c>
      <c r="D10" s="3" t="s">
        <v>55</v>
      </c>
      <c r="E10" s="80">
        <f t="shared" si="1"/>
        <v>3.2142857142857144</v>
      </c>
      <c r="F10" s="41">
        <v>2</v>
      </c>
      <c r="G10" s="44">
        <v>6</v>
      </c>
      <c r="H10" s="47">
        <f t="shared" si="2"/>
        <v>4</v>
      </c>
      <c r="I10" s="50">
        <v>0</v>
      </c>
      <c r="J10" s="73">
        <v>5</v>
      </c>
      <c r="K10" s="76">
        <v>2</v>
      </c>
      <c r="L10" s="27">
        <v>3</v>
      </c>
      <c r="M10" s="53">
        <v>4</v>
      </c>
      <c r="N10" s="56">
        <f t="shared" si="0"/>
        <v>3</v>
      </c>
      <c r="O10" s="56">
        <v>2</v>
      </c>
      <c r="P10" s="56">
        <v>3</v>
      </c>
      <c r="Q10" s="59">
        <v>5</v>
      </c>
      <c r="R10" s="62">
        <v>6</v>
      </c>
      <c r="S10" s="66">
        <f t="shared" si="3"/>
        <v>5.5</v>
      </c>
      <c r="T10" s="69">
        <v>2</v>
      </c>
    </row>
    <row r="11" spans="1:20" outlineLevel="1">
      <c r="A11">
        <v>11</v>
      </c>
      <c r="B11" s="35" t="s">
        <v>30</v>
      </c>
      <c r="C11" s="9">
        <v>1106</v>
      </c>
      <c r="D11" s="3" t="s">
        <v>56</v>
      </c>
      <c r="E11" s="80">
        <f t="shared" si="1"/>
        <v>2.7857142857142856</v>
      </c>
      <c r="F11" s="41">
        <v>1</v>
      </c>
      <c r="G11" s="44">
        <v>0</v>
      </c>
      <c r="H11" s="47">
        <f t="shared" si="2"/>
        <v>0.5</v>
      </c>
      <c r="I11" s="50">
        <v>1</v>
      </c>
      <c r="J11" s="73">
        <v>5</v>
      </c>
      <c r="K11" s="76">
        <v>2</v>
      </c>
      <c r="L11" s="27">
        <v>2</v>
      </c>
      <c r="M11" s="53">
        <v>5</v>
      </c>
      <c r="N11" s="56">
        <f t="shared" si="0"/>
        <v>3</v>
      </c>
      <c r="O11" s="56">
        <v>2</v>
      </c>
      <c r="P11" s="56">
        <v>3</v>
      </c>
      <c r="Q11" s="59">
        <v>6</v>
      </c>
      <c r="R11" s="62">
        <v>6</v>
      </c>
      <c r="S11" s="66">
        <f t="shared" si="3"/>
        <v>6</v>
      </c>
      <c r="T11" s="69">
        <v>1</v>
      </c>
    </row>
    <row r="12" spans="1:20" outlineLevel="1">
      <c r="A12">
        <v>11</v>
      </c>
      <c r="B12" s="35" t="s">
        <v>30</v>
      </c>
      <c r="C12" s="9">
        <v>1115</v>
      </c>
      <c r="D12" s="3" t="s">
        <v>57</v>
      </c>
      <c r="E12" s="80">
        <f t="shared" si="1"/>
        <v>3.2142857142857144</v>
      </c>
      <c r="F12" s="41">
        <v>1</v>
      </c>
      <c r="G12" s="44">
        <v>6</v>
      </c>
      <c r="H12" s="47">
        <f t="shared" si="2"/>
        <v>3.5</v>
      </c>
      <c r="I12" s="50">
        <v>0</v>
      </c>
      <c r="J12" s="73">
        <v>5</v>
      </c>
      <c r="K12" s="76">
        <v>3</v>
      </c>
      <c r="L12" s="27">
        <v>2</v>
      </c>
      <c r="M12" s="53">
        <v>4</v>
      </c>
      <c r="N12" s="56">
        <f t="shared" si="0"/>
        <v>3</v>
      </c>
      <c r="O12" s="56">
        <v>3</v>
      </c>
      <c r="P12" s="56">
        <v>3</v>
      </c>
      <c r="Q12" s="59">
        <v>5</v>
      </c>
      <c r="R12" s="62">
        <v>5</v>
      </c>
      <c r="S12" s="66">
        <f t="shared" si="3"/>
        <v>5</v>
      </c>
      <c r="T12" s="69">
        <v>3</v>
      </c>
    </row>
    <row r="13" spans="1:20" outlineLevel="1">
      <c r="A13">
        <v>11</v>
      </c>
      <c r="B13" s="35" t="s">
        <v>30</v>
      </c>
      <c r="C13" s="9">
        <v>1105</v>
      </c>
      <c r="D13" s="3" t="s">
        <v>58</v>
      </c>
      <c r="E13" s="80">
        <f>AVERAGE(H13,I13,J13,N13,P13,S13,T13)</f>
        <v>2.333333333333333</v>
      </c>
      <c r="F13" s="41">
        <v>1</v>
      </c>
      <c r="G13" s="44">
        <v>0</v>
      </c>
      <c r="H13" s="47">
        <f t="shared" si="2"/>
        <v>0.5</v>
      </c>
      <c r="I13" s="50">
        <v>0</v>
      </c>
      <c r="J13" s="73">
        <v>5</v>
      </c>
      <c r="K13" s="76">
        <v>2</v>
      </c>
      <c r="L13" s="27">
        <v>2</v>
      </c>
      <c r="M13" s="53">
        <v>4</v>
      </c>
      <c r="N13" s="56">
        <f t="shared" si="0"/>
        <v>2.6666666666666665</v>
      </c>
      <c r="O13" s="56">
        <v>2</v>
      </c>
      <c r="P13" s="56">
        <v>2.6666666666666665</v>
      </c>
      <c r="Q13" s="59">
        <v>5</v>
      </c>
      <c r="R13" s="62">
        <v>6</v>
      </c>
      <c r="S13" s="66">
        <f t="shared" si="3"/>
        <v>5.5</v>
      </c>
      <c r="T13" s="69">
        <v>0</v>
      </c>
    </row>
    <row r="14" spans="1:20" outlineLevel="1">
      <c r="A14">
        <v>11</v>
      </c>
      <c r="B14" s="35" t="s">
        <v>30</v>
      </c>
      <c r="C14" s="9">
        <v>1113</v>
      </c>
      <c r="D14" s="3" t="s">
        <v>59</v>
      </c>
      <c r="E14" s="80">
        <f t="shared" si="1"/>
        <v>3.4047619047619047</v>
      </c>
      <c r="F14" s="41">
        <v>1</v>
      </c>
      <c r="G14" s="44">
        <v>6</v>
      </c>
      <c r="H14" s="47">
        <f t="shared" si="2"/>
        <v>3.5</v>
      </c>
      <c r="I14" s="50">
        <v>1</v>
      </c>
      <c r="J14" s="73">
        <v>5</v>
      </c>
      <c r="K14" s="76">
        <v>1</v>
      </c>
      <c r="L14" s="27">
        <v>2</v>
      </c>
      <c r="M14" s="53">
        <v>5</v>
      </c>
      <c r="N14" s="56">
        <f t="shared" si="0"/>
        <v>2.6666666666666665</v>
      </c>
      <c r="O14" s="56">
        <v>1</v>
      </c>
      <c r="P14" s="56">
        <v>2.6666666666666665</v>
      </c>
      <c r="Q14" s="59">
        <v>6</v>
      </c>
      <c r="R14" s="62">
        <v>6</v>
      </c>
      <c r="S14" s="66">
        <f t="shared" si="3"/>
        <v>6</v>
      </c>
      <c r="T14" s="69">
        <v>3</v>
      </c>
    </row>
    <row r="15" spans="1:20" outlineLevel="1">
      <c r="A15">
        <v>11</v>
      </c>
      <c r="B15" s="35" t="s">
        <v>30</v>
      </c>
      <c r="C15" s="9">
        <v>1116</v>
      </c>
      <c r="D15" s="3" t="s">
        <v>60</v>
      </c>
      <c r="E15" s="80">
        <f t="shared" si="1"/>
        <v>3.4761904761904758</v>
      </c>
      <c r="F15" s="41">
        <v>2</v>
      </c>
      <c r="G15" s="44">
        <v>6</v>
      </c>
      <c r="H15" s="47">
        <f t="shared" si="2"/>
        <v>4</v>
      </c>
      <c r="I15" s="50">
        <v>2</v>
      </c>
      <c r="J15" s="73">
        <v>5</v>
      </c>
      <c r="K15" s="76">
        <v>3</v>
      </c>
      <c r="L15" s="27">
        <v>3</v>
      </c>
      <c r="M15" s="53">
        <v>5</v>
      </c>
      <c r="N15" s="56">
        <f t="shared" si="0"/>
        <v>3.6666666666666665</v>
      </c>
      <c r="O15" s="56">
        <v>3</v>
      </c>
      <c r="P15" s="56">
        <v>3.6666666666666665</v>
      </c>
      <c r="Q15" s="59">
        <v>3</v>
      </c>
      <c r="R15" s="62">
        <v>5</v>
      </c>
      <c r="S15" s="66">
        <f t="shared" si="3"/>
        <v>4</v>
      </c>
      <c r="T15" s="69">
        <v>2</v>
      </c>
    </row>
    <row r="16" spans="1:20" outlineLevel="1">
      <c r="A16">
        <v>11</v>
      </c>
      <c r="B16" s="35" t="s">
        <v>30</v>
      </c>
      <c r="C16" s="9">
        <v>1110</v>
      </c>
      <c r="D16" s="3" t="s">
        <v>61</v>
      </c>
      <c r="E16" s="80">
        <f t="shared" si="1"/>
        <v>3.5714285714285716</v>
      </c>
      <c r="F16" s="41">
        <v>1</v>
      </c>
      <c r="G16" s="44">
        <v>6</v>
      </c>
      <c r="H16" s="47">
        <f t="shared" si="2"/>
        <v>3.5</v>
      </c>
      <c r="I16" s="50">
        <v>1</v>
      </c>
      <c r="J16" s="73">
        <v>5</v>
      </c>
      <c r="K16" s="76">
        <v>2</v>
      </c>
      <c r="L16" s="27">
        <v>5</v>
      </c>
      <c r="M16" s="53">
        <v>5</v>
      </c>
      <c r="N16" s="56">
        <f t="shared" si="0"/>
        <v>4</v>
      </c>
      <c r="O16" s="56">
        <v>2</v>
      </c>
      <c r="P16" s="56">
        <v>4</v>
      </c>
      <c r="Q16" s="59">
        <v>5</v>
      </c>
      <c r="R16" s="62">
        <v>6</v>
      </c>
      <c r="S16" s="66">
        <f t="shared" si="3"/>
        <v>5.5</v>
      </c>
      <c r="T16" s="69">
        <v>2</v>
      </c>
    </row>
    <row r="17" spans="1:20" outlineLevel="1">
      <c r="A17">
        <v>11</v>
      </c>
      <c r="B17" s="35" t="s">
        <v>30</v>
      </c>
      <c r="C17" s="9">
        <v>1109</v>
      </c>
      <c r="D17" s="3" t="s">
        <v>62</v>
      </c>
      <c r="E17" s="80">
        <f t="shared" si="1"/>
        <v>3.1428571428571428</v>
      </c>
      <c r="F17" s="41">
        <v>1</v>
      </c>
      <c r="G17" s="44">
        <v>0</v>
      </c>
      <c r="H17" s="47">
        <f t="shared" si="2"/>
        <v>0.5</v>
      </c>
      <c r="I17" s="50">
        <v>0</v>
      </c>
      <c r="J17" s="73">
        <v>5</v>
      </c>
      <c r="K17" s="76">
        <v>2</v>
      </c>
      <c r="L17" s="27">
        <v>5</v>
      </c>
      <c r="M17" s="53">
        <v>5</v>
      </c>
      <c r="N17" s="56">
        <f t="shared" si="0"/>
        <v>4</v>
      </c>
      <c r="O17" s="56">
        <v>2</v>
      </c>
      <c r="P17" s="56">
        <v>4</v>
      </c>
      <c r="Q17" s="59">
        <v>5</v>
      </c>
      <c r="R17" s="62">
        <v>6</v>
      </c>
      <c r="S17" s="66">
        <f t="shared" si="3"/>
        <v>5.5</v>
      </c>
      <c r="T17" s="69">
        <v>3</v>
      </c>
    </row>
    <row r="18" spans="1:20" outlineLevel="1">
      <c r="A18">
        <v>11</v>
      </c>
      <c r="B18" s="35" t="s">
        <v>30</v>
      </c>
      <c r="C18" s="9">
        <v>1108</v>
      </c>
      <c r="D18" s="3" t="s">
        <v>63</v>
      </c>
      <c r="E18" s="80">
        <f t="shared" si="1"/>
        <v>2.6904761904761902</v>
      </c>
      <c r="F18" s="41">
        <v>1</v>
      </c>
      <c r="G18" s="44">
        <v>0</v>
      </c>
      <c r="H18" s="47">
        <f t="shared" si="2"/>
        <v>0.5</v>
      </c>
      <c r="I18" s="50">
        <v>1</v>
      </c>
      <c r="J18" s="73">
        <v>5</v>
      </c>
      <c r="K18" s="76">
        <v>1</v>
      </c>
      <c r="L18" s="27">
        <v>3</v>
      </c>
      <c r="M18" s="53">
        <v>4</v>
      </c>
      <c r="N18" s="56">
        <f t="shared" si="0"/>
        <v>2.6666666666666665</v>
      </c>
      <c r="O18" s="56">
        <v>1</v>
      </c>
      <c r="P18" s="56">
        <v>2.6666666666666665</v>
      </c>
      <c r="Q18" s="59">
        <v>6</v>
      </c>
      <c r="R18" s="62">
        <v>6</v>
      </c>
      <c r="S18" s="66">
        <f t="shared" si="3"/>
        <v>6</v>
      </c>
      <c r="T18" s="69">
        <v>1</v>
      </c>
    </row>
    <row r="19" spans="1:20" outlineLevel="1">
      <c r="A19">
        <v>11</v>
      </c>
      <c r="B19" s="35" t="s">
        <v>30</v>
      </c>
      <c r="C19" s="9">
        <v>1120</v>
      </c>
      <c r="D19" s="3" t="s">
        <v>30</v>
      </c>
      <c r="E19" s="80">
        <f t="shared" si="1"/>
        <v>2.3571428571428572</v>
      </c>
      <c r="F19" s="41">
        <v>1</v>
      </c>
      <c r="G19" s="44">
        <v>6</v>
      </c>
      <c r="H19" s="47">
        <f t="shared" si="2"/>
        <v>3.5</v>
      </c>
      <c r="I19" s="50">
        <v>0</v>
      </c>
      <c r="J19" s="73">
        <v>5</v>
      </c>
      <c r="K19" s="76">
        <v>2</v>
      </c>
      <c r="L19" s="27">
        <v>2</v>
      </c>
      <c r="M19" s="53">
        <v>2</v>
      </c>
      <c r="N19" s="56">
        <f t="shared" si="0"/>
        <v>2</v>
      </c>
      <c r="O19" s="56">
        <v>2</v>
      </c>
      <c r="P19" s="56">
        <v>2</v>
      </c>
      <c r="Q19" s="59">
        <v>2</v>
      </c>
      <c r="R19" s="62">
        <v>4</v>
      </c>
      <c r="S19" s="66">
        <f t="shared" si="3"/>
        <v>3</v>
      </c>
      <c r="T19" s="69">
        <v>1</v>
      </c>
    </row>
    <row r="20" spans="1:20" outlineLevel="1">
      <c r="A20">
        <v>11</v>
      </c>
      <c r="B20" s="35" t="s">
        <v>30</v>
      </c>
      <c r="C20" s="9">
        <v>1112</v>
      </c>
      <c r="D20" s="3" t="s">
        <v>64</v>
      </c>
      <c r="E20" s="80">
        <f t="shared" si="1"/>
        <v>2.8809523809523809</v>
      </c>
      <c r="F20" s="41">
        <v>1</v>
      </c>
      <c r="G20" s="44">
        <v>6</v>
      </c>
      <c r="H20" s="47">
        <f t="shared" si="2"/>
        <v>3.5</v>
      </c>
      <c r="I20" s="50">
        <v>2</v>
      </c>
      <c r="J20" s="73">
        <v>5</v>
      </c>
      <c r="K20" s="76">
        <v>2</v>
      </c>
      <c r="L20" s="27">
        <v>2</v>
      </c>
      <c r="M20" s="53">
        <v>3</v>
      </c>
      <c r="N20" s="56">
        <f t="shared" si="0"/>
        <v>2.3333333333333335</v>
      </c>
      <c r="O20" s="56">
        <v>2</v>
      </c>
      <c r="P20" s="56">
        <v>2.3333333333333335</v>
      </c>
      <c r="Q20" s="59">
        <v>2</v>
      </c>
      <c r="R20" s="62">
        <v>4</v>
      </c>
      <c r="S20" s="66">
        <f t="shared" si="3"/>
        <v>3</v>
      </c>
      <c r="T20" s="69">
        <v>2</v>
      </c>
    </row>
    <row r="21" spans="1:20" outlineLevel="1">
      <c r="A21">
        <v>11</v>
      </c>
      <c r="B21" s="35" t="s">
        <v>30</v>
      </c>
      <c r="C21" s="9">
        <v>1117</v>
      </c>
      <c r="D21" s="3" t="s">
        <v>65</v>
      </c>
      <c r="E21" s="80">
        <f t="shared" si="1"/>
        <v>3.2380952380952381</v>
      </c>
      <c r="F21" s="41">
        <v>1</v>
      </c>
      <c r="G21" s="44">
        <v>6</v>
      </c>
      <c r="H21" s="47">
        <f t="shared" si="2"/>
        <v>3.5</v>
      </c>
      <c r="I21" s="50">
        <v>0</v>
      </c>
      <c r="J21" s="73">
        <v>5</v>
      </c>
      <c r="K21" s="76">
        <v>2</v>
      </c>
      <c r="L21" s="27">
        <v>3</v>
      </c>
      <c r="M21" s="53">
        <v>5</v>
      </c>
      <c r="N21" s="56">
        <f t="shared" si="0"/>
        <v>3.3333333333333335</v>
      </c>
      <c r="O21" s="56">
        <v>2</v>
      </c>
      <c r="P21" s="56">
        <v>3.3333333333333335</v>
      </c>
      <c r="Q21" s="59">
        <v>5</v>
      </c>
      <c r="R21" s="62">
        <v>6</v>
      </c>
      <c r="S21" s="66">
        <f t="shared" si="3"/>
        <v>5.5</v>
      </c>
      <c r="T21" s="69">
        <v>2</v>
      </c>
    </row>
    <row r="22" spans="1:20" outlineLevel="1">
      <c r="A22">
        <v>11</v>
      </c>
      <c r="B22" s="35" t="s">
        <v>30</v>
      </c>
      <c r="C22" s="9">
        <v>1102</v>
      </c>
      <c r="D22" s="3" t="s">
        <v>66</v>
      </c>
      <c r="E22" s="80">
        <f t="shared" si="1"/>
        <v>3.3095238095238098</v>
      </c>
      <c r="F22" s="41">
        <v>1</v>
      </c>
      <c r="G22" s="44">
        <v>0</v>
      </c>
      <c r="H22" s="47">
        <f t="shared" si="2"/>
        <v>0.5</v>
      </c>
      <c r="I22" s="50">
        <v>5</v>
      </c>
      <c r="J22" s="73">
        <v>5</v>
      </c>
      <c r="K22" s="76">
        <v>3</v>
      </c>
      <c r="L22" s="27">
        <v>3</v>
      </c>
      <c r="M22" s="53">
        <v>4</v>
      </c>
      <c r="N22" s="56">
        <f t="shared" si="0"/>
        <v>3.3333333333333335</v>
      </c>
      <c r="O22" s="56">
        <v>3</v>
      </c>
      <c r="P22" s="56">
        <v>3.3333333333333335</v>
      </c>
      <c r="Q22" s="59">
        <v>4</v>
      </c>
      <c r="R22" s="62">
        <v>6</v>
      </c>
      <c r="S22" s="66">
        <f t="shared" si="3"/>
        <v>5</v>
      </c>
      <c r="T22" s="69">
        <v>1</v>
      </c>
    </row>
    <row r="23" spans="1:20">
      <c r="A23">
        <v>11</v>
      </c>
      <c r="B23" s="35" t="s">
        <v>30</v>
      </c>
      <c r="C23" s="9" t="s">
        <v>352</v>
      </c>
      <c r="D23" s="3" t="s">
        <v>354</v>
      </c>
      <c r="E23" s="83">
        <f>AVERAGE(E3:E22)</f>
        <v>3.0535714285714284</v>
      </c>
      <c r="F23" s="41"/>
      <c r="G23" s="44"/>
      <c r="H23" s="47"/>
      <c r="I23" s="50"/>
      <c r="J23" s="73"/>
      <c r="K23" s="76"/>
      <c r="L23" s="27"/>
      <c r="M23" s="53"/>
      <c r="N23" s="56"/>
      <c r="O23" s="56"/>
      <c r="P23" s="56"/>
      <c r="Q23" s="59"/>
      <c r="R23" s="62"/>
      <c r="S23" s="66"/>
      <c r="T23" s="69"/>
    </row>
    <row r="24" spans="1:20" outlineLevel="1">
      <c r="A24">
        <v>12</v>
      </c>
      <c r="B24" s="35" t="s">
        <v>31</v>
      </c>
      <c r="C24" s="9">
        <v>1209</v>
      </c>
      <c r="D24" s="3" t="s">
        <v>67</v>
      </c>
      <c r="E24" s="80">
        <f t="shared" si="1"/>
        <v>3.5714285714285716</v>
      </c>
      <c r="F24" s="41">
        <v>1</v>
      </c>
      <c r="G24" s="44"/>
      <c r="H24" s="47">
        <f t="shared" si="2"/>
        <v>1</v>
      </c>
      <c r="I24" s="50">
        <v>0</v>
      </c>
      <c r="J24" s="73">
        <v>6</v>
      </c>
      <c r="K24" s="76">
        <v>3</v>
      </c>
      <c r="L24" s="27">
        <v>4</v>
      </c>
      <c r="M24" s="53">
        <v>5</v>
      </c>
      <c r="N24" s="56">
        <f t="shared" ref="N24:N34" si="4">AVERAGE(K24:M24)</f>
        <v>4</v>
      </c>
      <c r="O24" s="56">
        <v>3</v>
      </c>
      <c r="P24" s="56">
        <v>4</v>
      </c>
      <c r="Q24" s="59">
        <v>5</v>
      </c>
      <c r="R24" s="62">
        <v>5</v>
      </c>
      <c r="S24" s="66">
        <f t="shared" si="3"/>
        <v>5</v>
      </c>
      <c r="T24" s="69">
        <v>5</v>
      </c>
    </row>
    <row r="25" spans="1:20" outlineLevel="1">
      <c r="A25">
        <v>12</v>
      </c>
      <c r="B25" s="35" t="s">
        <v>31</v>
      </c>
      <c r="C25" s="9">
        <v>1201</v>
      </c>
      <c r="D25" s="3" t="s">
        <v>68</v>
      </c>
      <c r="E25" s="80">
        <f t="shared" si="1"/>
        <v>3.6904761904761907</v>
      </c>
      <c r="F25" s="41">
        <v>2</v>
      </c>
      <c r="G25" s="44">
        <v>6</v>
      </c>
      <c r="H25" s="47">
        <f t="shared" si="2"/>
        <v>4</v>
      </c>
      <c r="I25" s="50">
        <v>0</v>
      </c>
      <c r="J25" s="73">
        <v>6</v>
      </c>
      <c r="K25" s="76">
        <v>6</v>
      </c>
      <c r="L25" s="27">
        <v>3</v>
      </c>
      <c r="M25" s="53">
        <v>5</v>
      </c>
      <c r="N25" s="56">
        <f t="shared" si="4"/>
        <v>4.666666666666667</v>
      </c>
      <c r="O25" s="56">
        <v>6</v>
      </c>
      <c r="P25" s="56">
        <v>4.666666666666667</v>
      </c>
      <c r="Q25" s="59">
        <v>5</v>
      </c>
      <c r="R25" s="62">
        <v>4</v>
      </c>
      <c r="S25" s="66">
        <f t="shared" si="3"/>
        <v>4.5</v>
      </c>
      <c r="T25" s="69">
        <v>2</v>
      </c>
    </row>
    <row r="26" spans="1:20" outlineLevel="1">
      <c r="A26">
        <v>12</v>
      </c>
      <c r="B26" s="35" t="s">
        <v>31</v>
      </c>
      <c r="C26" s="9">
        <v>1208</v>
      </c>
      <c r="D26" s="3" t="s">
        <v>69</v>
      </c>
      <c r="E26" s="80">
        <f t="shared" si="1"/>
        <v>3.5</v>
      </c>
      <c r="F26" s="41">
        <v>1</v>
      </c>
      <c r="G26" s="44"/>
      <c r="H26" s="47">
        <f t="shared" si="2"/>
        <v>1</v>
      </c>
      <c r="I26" s="50">
        <v>0</v>
      </c>
      <c r="J26" s="73">
        <v>6</v>
      </c>
      <c r="K26" s="76">
        <v>4</v>
      </c>
      <c r="L26" s="27">
        <v>3</v>
      </c>
      <c r="M26" s="53">
        <v>5</v>
      </c>
      <c r="N26" s="56">
        <f t="shared" si="4"/>
        <v>4</v>
      </c>
      <c r="O26" s="56">
        <v>4</v>
      </c>
      <c r="P26" s="56">
        <v>4</v>
      </c>
      <c r="Q26" s="59">
        <v>5</v>
      </c>
      <c r="R26" s="62">
        <v>6</v>
      </c>
      <c r="S26" s="66">
        <f t="shared" si="3"/>
        <v>5.5</v>
      </c>
      <c r="T26" s="69">
        <v>4</v>
      </c>
    </row>
    <row r="27" spans="1:20" outlineLevel="1">
      <c r="A27">
        <v>12</v>
      </c>
      <c r="B27" s="35" t="s">
        <v>31</v>
      </c>
      <c r="C27" s="9">
        <v>1203</v>
      </c>
      <c r="D27" s="3" t="s">
        <v>70</v>
      </c>
      <c r="E27" s="80">
        <f t="shared" si="1"/>
        <v>3.4285714285714284</v>
      </c>
      <c r="F27" s="41">
        <v>1</v>
      </c>
      <c r="G27" s="44"/>
      <c r="H27" s="47">
        <f t="shared" si="2"/>
        <v>1</v>
      </c>
      <c r="I27" s="50">
        <v>0</v>
      </c>
      <c r="J27" s="73">
        <v>6</v>
      </c>
      <c r="K27" s="76">
        <v>6</v>
      </c>
      <c r="L27" s="27">
        <v>4</v>
      </c>
      <c r="M27" s="53">
        <v>5</v>
      </c>
      <c r="N27" s="56">
        <f t="shared" si="4"/>
        <v>5</v>
      </c>
      <c r="O27" s="56">
        <v>6</v>
      </c>
      <c r="P27" s="56">
        <v>5</v>
      </c>
      <c r="Q27" s="59">
        <v>6</v>
      </c>
      <c r="R27" s="62">
        <v>4</v>
      </c>
      <c r="S27" s="66">
        <f t="shared" si="3"/>
        <v>5</v>
      </c>
      <c r="T27" s="69">
        <v>2</v>
      </c>
    </row>
    <row r="28" spans="1:20" outlineLevel="1">
      <c r="A28">
        <v>12</v>
      </c>
      <c r="B28" s="35" t="s">
        <v>31</v>
      </c>
      <c r="C28" s="9">
        <v>1211</v>
      </c>
      <c r="D28" s="3" t="s">
        <v>71</v>
      </c>
      <c r="E28" s="80">
        <f t="shared" si="1"/>
        <v>4.4761904761904763</v>
      </c>
      <c r="F28" s="41">
        <v>1</v>
      </c>
      <c r="G28" s="44">
        <v>0</v>
      </c>
      <c r="H28" s="47">
        <f t="shared" si="2"/>
        <v>0.5</v>
      </c>
      <c r="I28" s="50">
        <v>6</v>
      </c>
      <c r="J28" s="73">
        <v>6</v>
      </c>
      <c r="K28" s="76">
        <v>3</v>
      </c>
      <c r="L28" s="27">
        <v>5</v>
      </c>
      <c r="M28" s="53">
        <v>6</v>
      </c>
      <c r="N28" s="56">
        <f t="shared" si="4"/>
        <v>4.666666666666667</v>
      </c>
      <c r="O28" s="56">
        <v>3</v>
      </c>
      <c r="P28" s="56">
        <v>4.666666666666667</v>
      </c>
      <c r="Q28" s="59">
        <v>3</v>
      </c>
      <c r="R28" s="62">
        <v>6</v>
      </c>
      <c r="S28" s="66">
        <f t="shared" si="3"/>
        <v>4.5</v>
      </c>
      <c r="T28" s="69">
        <v>5</v>
      </c>
    </row>
    <row r="29" spans="1:20" outlineLevel="1">
      <c r="A29">
        <v>12</v>
      </c>
      <c r="B29" s="35" t="s">
        <v>31</v>
      </c>
      <c r="C29" s="9">
        <v>1204</v>
      </c>
      <c r="D29" s="3" t="s">
        <v>72</v>
      </c>
      <c r="E29" s="80">
        <f t="shared" si="1"/>
        <v>4.6428571428571432</v>
      </c>
      <c r="F29" s="41">
        <v>1</v>
      </c>
      <c r="G29" s="44">
        <v>6</v>
      </c>
      <c r="H29" s="47">
        <f t="shared" si="2"/>
        <v>3.5</v>
      </c>
      <c r="I29" s="50">
        <v>4</v>
      </c>
      <c r="J29" s="73">
        <v>6</v>
      </c>
      <c r="K29" s="76">
        <v>3</v>
      </c>
      <c r="L29" s="27">
        <v>6</v>
      </c>
      <c r="M29" s="53">
        <v>6</v>
      </c>
      <c r="N29" s="56">
        <f t="shared" si="4"/>
        <v>5</v>
      </c>
      <c r="O29" s="56">
        <v>3</v>
      </c>
      <c r="P29" s="56">
        <v>5</v>
      </c>
      <c r="Q29" s="59">
        <v>4</v>
      </c>
      <c r="R29" s="62">
        <v>6</v>
      </c>
      <c r="S29" s="66">
        <f t="shared" si="3"/>
        <v>5</v>
      </c>
      <c r="T29" s="69">
        <v>4</v>
      </c>
    </row>
    <row r="30" spans="1:20" outlineLevel="1">
      <c r="A30">
        <v>12</v>
      </c>
      <c r="B30" s="35" t="s">
        <v>31</v>
      </c>
      <c r="C30" s="9">
        <v>1202</v>
      </c>
      <c r="D30" s="3" t="s">
        <v>73</v>
      </c>
      <c r="E30" s="80">
        <f t="shared" si="1"/>
        <v>3.8571428571428572</v>
      </c>
      <c r="F30" s="41">
        <v>1</v>
      </c>
      <c r="G30" s="44"/>
      <c r="H30" s="47">
        <f t="shared" si="2"/>
        <v>1</v>
      </c>
      <c r="I30" s="50">
        <v>3</v>
      </c>
      <c r="J30" s="73">
        <v>6</v>
      </c>
      <c r="K30" s="76">
        <v>3</v>
      </c>
      <c r="L30" s="27">
        <v>6</v>
      </c>
      <c r="M30" s="53">
        <v>6</v>
      </c>
      <c r="N30" s="56">
        <f t="shared" si="4"/>
        <v>5</v>
      </c>
      <c r="O30" s="56">
        <v>3</v>
      </c>
      <c r="P30" s="56">
        <v>5</v>
      </c>
      <c r="Q30" s="59">
        <v>4</v>
      </c>
      <c r="R30" s="62">
        <v>6</v>
      </c>
      <c r="S30" s="66">
        <f t="shared" si="3"/>
        <v>5</v>
      </c>
      <c r="T30" s="69">
        <v>2</v>
      </c>
    </row>
    <row r="31" spans="1:20" outlineLevel="1">
      <c r="A31">
        <v>12</v>
      </c>
      <c r="B31" s="35" t="s">
        <v>31</v>
      </c>
      <c r="C31" s="9">
        <v>1206</v>
      </c>
      <c r="D31" s="3" t="s">
        <v>74</v>
      </c>
      <c r="E31" s="80">
        <f t="shared" si="1"/>
        <v>3.333333333333333</v>
      </c>
      <c r="F31" s="41">
        <v>1</v>
      </c>
      <c r="G31" s="44">
        <v>6</v>
      </c>
      <c r="H31" s="47">
        <f t="shared" si="2"/>
        <v>3.5</v>
      </c>
      <c r="I31" s="50">
        <v>0</v>
      </c>
      <c r="J31" s="73">
        <v>6</v>
      </c>
      <c r="K31" s="76">
        <v>4</v>
      </c>
      <c r="L31" s="27">
        <v>3</v>
      </c>
      <c r="M31" s="53">
        <v>4</v>
      </c>
      <c r="N31" s="56">
        <f t="shared" si="4"/>
        <v>3.6666666666666665</v>
      </c>
      <c r="O31" s="56">
        <v>4</v>
      </c>
      <c r="P31" s="56">
        <v>3.6666666666666665</v>
      </c>
      <c r="Q31" s="59">
        <v>6</v>
      </c>
      <c r="R31" s="62">
        <v>5</v>
      </c>
      <c r="S31" s="66">
        <f t="shared" si="3"/>
        <v>5.5</v>
      </c>
      <c r="T31" s="69">
        <v>1</v>
      </c>
    </row>
    <row r="32" spans="1:20" outlineLevel="1">
      <c r="A32">
        <v>12</v>
      </c>
      <c r="B32" s="35" t="s">
        <v>31</v>
      </c>
      <c r="C32" s="9">
        <v>1207</v>
      </c>
      <c r="D32" s="3" t="s">
        <v>75</v>
      </c>
      <c r="E32" s="80">
        <f t="shared" si="1"/>
        <v>4.1190476190476195</v>
      </c>
      <c r="F32" s="41">
        <v>1</v>
      </c>
      <c r="G32" s="44"/>
      <c r="H32" s="47">
        <f t="shared" si="2"/>
        <v>1</v>
      </c>
      <c r="I32" s="50">
        <v>0</v>
      </c>
      <c r="J32" s="73">
        <v>6</v>
      </c>
      <c r="K32" s="76">
        <v>6</v>
      </c>
      <c r="L32" s="27">
        <v>5</v>
      </c>
      <c r="M32" s="53">
        <v>6</v>
      </c>
      <c r="N32" s="56">
        <f t="shared" si="4"/>
        <v>5.666666666666667</v>
      </c>
      <c r="O32" s="56">
        <v>6</v>
      </c>
      <c r="P32" s="56">
        <v>5.666666666666667</v>
      </c>
      <c r="Q32" s="59">
        <v>6</v>
      </c>
      <c r="R32" s="62">
        <v>5</v>
      </c>
      <c r="S32" s="66">
        <f t="shared" si="3"/>
        <v>5.5</v>
      </c>
      <c r="T32" s="69">
        <v>5</v>
      </c>
    </row>
    <row r="33" spans="1:20" outlineLevel="1">
      <c r="A33">
        <v>12</v>
      </c>
      <c r="B33" s="35" t="s">
        <v>31</v>
      </c>
      <c r="C33" s="9">
        <v>1205</v>
      </c>
      <c r="D33" s="3" t="s">
        <v>76</v>
      </c>
      <c r="E33" s="80">
        <f t="shared" si="1"/>
        <v>2.9285714285714284</v>
      </c>
      <c r="F33" s="41">
        <v>1</v>
      </c>
      <c r="G33" s="44">
        <v>0</v>
      </c>
      <c r="H33" s="47">
        <f t="shared" si="2"/>
        <v>0.5</v>
      </c>
      <c r="I33" s="50">
        <v>0</v>
      </c>
      <c r="J33" s="73">
        <v>6</v>
      </c>
      <c r="K33" s="76">
        <v>4</v>
      </c>
      <c r="L33" s="27">
        <v>4</v>
      </c>
      <c r="M33" s="53">
        <v>4</v>
      </c>
      <c r="N33" s="56">
        <f t="shared" si="4"/>
        <v>4</v>
      </c>
      <c r="O33" s="56">
        <v>4</v>
      </c>
      <c r="P33" s="56">
        <v>4</v>
      </c>
      <c r="Q33" s="59">
        <v>6</v>
      </c>
      <c r="R33" s="62">
        <v>4</v>
      </c>
      <c r="S33" s="66">
        <f t="shared" si="3"/>
        <v>5</v>
      </c>
      <c r="T33" s="69">
        <v>1</v>
      </c>
    </row>
    <row r="34" spans="1:20" outlineLevel="1">
      <c r="A34">
        <v>12</v>
      </c>
      <c r="B34" s="35" t="s">
        <v>31</v>
      </c>
      <c r="C34" s="9">
        <v>1210</v>
      </c>
      <c r="D34" s="3" t="s">
        <v>77</v>
      </c>
      <c r="E34" s="80">
        <f t="shared" si="1"/>
        <v>4.5476190476190483</v>
      </c>
      <c r="F34" s="41">
        <v>1</v>
      </c>
      <c r="G34" s="44">
        <v>6</v>
      </c>
      <c r="H34" s="47">
        <f t="shared" si="2"/>
        <v>3.5</v>
      </c>
      <c r="I34" s="50">
        <v>6</v>
      </c>
      <c r="J34" s="73">
        <v>6</v>
      </c>
      <c r="K34" s="76">
        <v>5</v>
      </c>
      <c r="L34" s="27">
        <v>4</v>
      </c>
      <c r="M34" s="53">
        <v>5</v>
      </c>
      <c r="N34" s="56">
        <f t="shared" si="4"/>
        <v>4.666666666666667</v>
      </c>
      <c r="O34" s="56">
        <v>5</v>
      </c>
      <c r="P34" s="56">
        <v>4.666666666666667</v>
      </c>
      <c r="Q34" s="59">
        <v>4</v>
      </c>
      <c r="R34" s="62">
        <v>4</v>
      </c>
      <c r="S34" s="66">
        <f t="shared" si="3"/>
        <v>4</v>
      </c>
      <c r="T34" s="69">
        <v>3</v>
      </c>
    </row>
    <row r="35" spans="1:20">
      <c r="A35">
        <v>12</v>
      </c>
      <c r="B35" s="35" t="s">
        <v>31</v>
      </c>
      <c r="C35" s="9" t="s">
        <v>352</v>
      </c>
      <c r="D35" s="3" t="s">
        <v>354</v>
      </c>
      <c r="E35" s="83">
        <f>AVERAGE(E24:E34)</f>
        <v>3.8268398268398274</v>
      </c>
      <c r="F35" s="41"/>
      <c r="G35" s="44"/>
      <c r="H35" s="47"/>
      <c r="I35" s="50"/>
      <c r="J35" s="73"/>
      <c r="K35" s="76"/>
      <c r="L35" s="27"/>
      <c r="M35" s="53"/>
      <c r="N35" s="56"/>
      <c r="O35" s="56"/>
      <c r="P35" s="56"/>
      <c r="Q35" s="59"/>
      <c r="R35" s="62"/>
      <c r="S35" s="66"/>
      <c r="T35" s="69"/>
    </row>
    <row r="36" spans="1:20" outlineLevel="1">
      <c r="A36">
        <v>13</v>
      </c>
      <c r="B36" s="35" t="s">
        <v>32</v>
      </c>
      <c r="C36" s="9">
        <v>1306</v>
      </c>
      <c r="D36" s="3" t="s">
        <v>78</v>
      </c>
      <c r="E36" s="80">
        <f t="shared" si="1"/>
        <v>3.2142857142857144</v>
      </c>
      <c r="F36" s="41">
        <v>1</v>
      </c>
      <c r="G36" s="44">
        <v>6</v>
      </c>
      <c r="H36" s="47">
        <f t="shared" si="2"/>
        <v>3.5</v>
      </c>
      <c r="I36" s="50">
        <v>4</v>
      </c>
      <c r="J36" s="73">
        <v>5</v>
      </c>
      <c r="K36" s="76">
        <v>5</v>
      </c>
      <c r="L36" s="27">
        <v>1</v>
      </c>
      <c r="M36" s="53">
        <v>3</v>
      </c>
      <c r="N36" s="56">
        <f t="shared" ref="N36:N45" si="5">AVERAGE(K36:M36)</f>
        <v>3</v>
      </c>
      <c r="O36" s="56">
        <v>5</v>
      </c>
      <c r="P36" s="56">
        <v>3</v>
      </c>
      <c r="Q36" s="59">
        <v>6</v>
      </c>
      <c r="R36" s="62">
        <v>0</v>
      </c>
      <c r="S36" s="66">
        <f t="shared" si="3"/>
        <v>3</v>
      </c>
      <c r="T36" s="69">
        <v>1</v>
      </c>
    </row>
    <row r="37" spans="1:20" outlineLevel="1">
      <c r="A37">
        <v>13</v>
      </c>
      <c r="B37" s="35" t="s">
        <v>32</v>
      </c>
      <c r="C37" s="9">
        <v>1305</v>
      </c>
      <c r="D37" s="3" t="s">
        <v>79</v>
      </c>
      <c r="E37" s="80">
        <f t="shared" si="1"/>
        <v>3.5714285714285716</v>
      </c>
      <c r="F37" s="41">
        <v>1</v>
      </c>
      <c r="G37" s="44">
        <v>6</v>
      </c>
      <c r="H37" s="47">
        <f t="shared" si="2"/>
        <v>3.5</v>
      </c>
      <c r="I37" s="50">
        <v>6</v>
      </c>
      <c r="J37" s="73">
        <v>5</v>
      </c>
      <c r="K37" s="76">
        <v>5</v>
      </c>
      <c r="L37" s="27">
        <v>1</v>
      </c>
      <c r="M37" s="53">
        <v>3</v>
      </c>
      <c r="N37" s="56">
        <f t="shared" si="5"/>
        <v>3</v>
      </c>
      <c r="O37" s="56">
        <v>5</v>
      </c>
      <c r="P37" s="56">
        <v>3</v>
      </c>
      <c r="Q37" s="59">
        <v>6</v>
      </c>
      <c r="R37" s="62">
        <v>1</v>
      </c>
      <c r="S37" s="66">
        <f t="shared" si="3"/>
        <v>3.5</v>
      </c>
      <c r="T37" s="69">
        <v>1</v>
      </c>
    </row>
    <row r="38" spans="1:20" outlineLevel="1">
      <c r="A38">
        <v>13</v>
      </c>
      <c r="B38" s="35" t="s">
        <v>32</v>
      </c>
      <c r="C38" s="9">
        <v>1304</v>
      </c>
      <c r="D38" s="3" t="s">
        <v>80</v>
      </c>
      <c r="E38" s="80">
        <f t="shared" si="1"/>
        <v>3.8095238095238093</v>
      </c>
      <c r="F38" s="41">
        <v>1</v>
      </c>
      <c r="G38" s="44">
        <v>5</v>
      </c>
      <c r="H38" s="47">
        <f t="shared" si="2"/>
        <v>3</v>
      </c>
      <c r="I38" s="50">
        <v>6</v>
      </c>
      <c r="J38" s="73">
        <v>5</v>
      </c>
      <c r="K38" s="76">
        <v>5</v>
      </c>
      <c r="L38" s="27">
        <v>3</v>
      </c>
      <c r="M38" s="53">
        <v>5</v>
      </c>
      <c r="N38" s="56">
        <f t="shared" si="5"/>
        <v>4.333333333333333</v>
      </c>
      <c r="O38" s="56">
        <v>5</v>
      </c>
      <c r="P38" s="56">
        <v>4.333333333333333</v>
      </c>
      <c r="Q38" s="59">
        <v>6</v>
      </c>
      <c r="R38" s="62">
        <v>0</v>
      </c>
      <c r="S38" s="66">
        <f t="shared" si="3"/>
        <v>3</v>
      </c>
      <c r="T38" s="69">
        <v>1</v>
      </c>
    </row>
    <row r="39" spans="1:20" outlineLevel="1">
      <c r="A39">
        <v>13</v>
      </c>
      <c r="B39" s="35" t="s">
        <v>32</v>
      </c>
      <c r="C39" s="9">
        <v>1307</v>
      </c>
      <c r="D39" s="3" t="s">
        <v>81</v>
      </c>
      <c r="E39" s="80">
        <f t="shared" si="1"/>
        <v>3.2380952380952377</v>
      </c>
      <c r="F39" s="41">
        <v>1</v>
      </c>
      <c r="G39" s="44">
        <v>5</v>
      </c>
      <c r="H39" s="47">
        <f t="shared" si="2"/>
        <v>3</v>
      </c>
      <c r="I39" s="50">
        <v>6</v>
      </c>
      <c r="J39" s="73">
        <v>5</v>
      </c>
      <c r="K39" s="76">
        <v>5</v>
      </c>
      <c r="L39" s="27">
        <v>0</v>
      </c>
      <c r="M39" s="53">
        <v>2</v>
      </c>
      <c r="N39" s="56">
        <f t="shared" si="5"/>
        <v>2.3333333333333335</v>
      </c>
      <c r="O39" s="56">
        <v>5</v>
      </c>
      <c r="P39" s="56">
        <v>2.3333333333333335</v>
      </c>
      <c r="Q39" s="59">
        <v>6</v>
      </c>
      <c r="R39" s="62">
        <v>0</v>
      </c>
      <c r="S39" s="66">
        <f t="shared" si="3"/>
        <v>3</v>
      </c>
      <c r="T39" s="69">
        <v>1</v>
      </c>
    </row>
    <row r="40" spans="1:20" outlineLevel="1">
      <c r="A40">
        <v>13</v>
      </c>
      <c r="B40" s="35" t="s">
        <v>32</v>
      </c>
      <c r="C40" s="9">
        <v>1309</v>
      </c>
      <c r="D40" s="3" t="s">
        <v>82</v>
      </c>
      <c r="E40" s="80">
        <f t="shared" si="1"/>
        <v>2.7142857142857144</v>
      </c>
      <c r="F40" s="41">
        <v>1</v>
      </c>
      <c r="G40" s="44">
        <v>5</v>
      </c>
      <c r="H40" s="47">
        <f t="shared" si="2"/>
        <v>3</v>
      </c>
      <c r="I40" s="50">
        <v>2</v>
      </c>
      <c r="J40" s="73">
        <v>5</v>
      </c>
      <c r="K40" s="76"/>
      <c r="L40" s="27">
        <v>2</v>
      </c>
      <c r="M40" s="53">
        <v>4</v>
      </c>
      <c r="N40" s="56">
        <f t="shared" si="5"/>
        <v>3</v>
      </c>
      <c r="O40" s="56"/>
      <c r="P40" s="56">
        <v>3</v>
      </c>
      <c r="Q40" s="59"/>
      <c r="R40" s="62">
        <v>2</v>
      </c>
      <c r="S40" s="66">
        <f t="shared" si="3"/>
        <v>2</v>
      </c>
      <c r="T40" s="69">
        <v>1</v>
      </c>
    </row>
    <row r="41" spans="1:20" outlineLevel="1">
      <c r="A41">
        <v>13</v>
      </c>
      <c r="B41" s="35" t="s">
        <v>32</v>
      </c>
      <c r="C41" s="9">
        <v>1303</v>
      </c>
      <c r="D41" s="3" t="s">
        <v>83</v>
      </c>
      <c r="E41" s="80">
        <f t="shared" si="1"/>
        <v>3.7857142857142856</v>
      </c>
      <c r="F41" s="41">
        <v>1</v>
      </c>
      <c r="G41" s="44">
        <v>6</v>
      </c>
      <c r="H41" s="47">
        <f t="shared" si="2"/>
        <v>3.5</v>
      </c>
      <c r="I41" s="50">
        <v>6</v>
      </c>
      <c r="J41" s="73">
        <v>5</v>
      </c>
      <c r="K41" s="76">
        <v>5</v>
      </c>
      <c r="L41" s="27">
        <v>3</v>
      </c>
      <c r="M41" s="53">
        <v>4</v>
      </c>
      <c r="N41" s="56">
        <f t="shared" si="5"/>
        <v>4</v>
      </c>
      <c r="O41" s="56">
        <v>5</v>
      </c>
      <c r="P41" s="56">
        <v>4</v>
      </c>
      <c r="Q41" s="59">
        <v>6</v>
      </c>
      <c r="R41" s="62">
        <v>0</v>
      </c>
      <c r="S41" s="66">
        <f t="shared" si="3"/>
        <v>3</v>
      </c>
      <c r="T41" s="69">
        <v>1</v>
      </c>
    </row>
    <row r="42" spans="1:20" outlineLevel="1">
      <c r="A42">
        <v>13</v>
      </c>
      <c r="B42" s="35" t="s">
        <v>32</v>
      </c>
      <c r="C42" s="9">
        <v>1310</v>
      </c>
      <c r="D42" s="3" t="s">
        <v>84</v>
      </c>
      <c r="E42" s="80">
        <f t="shared" si="1"/>
        <v>3.8571428571428572</v>
      </c>
      <c r="F42" s="41">
        <v>2</v>
      </c>
      <c r="G42" s="44">
        <v>6</v>
      </c>
      <c r="H42" s="47">
        <f t="shared" si="2"/>
        <v>4</v>
      </c>
      <c r="I42" s="50">
        <v>5</v>
      </c>
      <c r="J42" s="73">
        <v>5</v>
      </c>
      <c r="K42" s="76"/>
      <c r="L42" s="27">
        <v>3</v>
      </c>
      <c r="M42" s="53">
        <v>5</v>
      </c>
      <c r="N42" s="56">
        <f t="shared" si="5"/>
        <v>4</v>
      </c>
      <c r="O42" s="56"/>
      <c r="P42" s="56">
        <v>4</v>
      </c>
      <c r="Q42" s="59"/>
      <c r="R42" s="62">
        <v>3</v>
      </c>
      <c r="S42" s="66">
        <f t="shared" si="3"/>
        <v>3</v>
      </c>
      <c r="T42" s="69">
        <v>2</v>
      </c>
    </row>
    <row r="43" spans="1:20" outlineLevel="1">
      <c r="A43">
        <v>13</v>
      </c>
      <c r="B43" s="35" t="s">
        <v>32</v>
      </c>
      <c r="C43" s="9">
        <v>1308</v>
      </c>
      <c r="D43" s="3" t="s">
        <v>85</v>
      </c>
      <c r="E43" s="80">
        <f t="shared" si="1"/>
        <v>3.8095238095238093</v>
      </c>
      <c r="F43" s="41">
        <v>1</v>
      </c>
      <c r="G43" s="44">
        <v>6</v>
      </c>
      <c r="H43" s="47">
        <f t="shared" si="2"/>
        <v>3.5</v>
      </c>
      <c r="I43" s="50">
        <v>6</v>
      </c>
      <c r="J43" s="73">
        <v>5</v>
      </c>
      <c r="K43" s="76">
        <v>5</v>
      </c>
      <c r="L43" s="27">
        <v>1</v>
      </c>
      <c r="M43" s="53">
        <v>4</v>
      </c>
      <c r="N43" s="56">
        <f t="shared" si="5"/>
        <v>3.3333333333333335</v>
      </c>
      <c r="O43" s="56">
        <v>5</v>
      </c>
      <c r="P43" s="56">
        <v>3.3333333333333335</v>
      </c>
      <c r="Q43" s="59">
        <v>6</v>
      </c>
      <c r="R43" s="62">
        <v>3</v>
      </c>
      <c r="S43" s="66">
        <f t="shared" si="3"/>
        <v>4.5</v>
      </c>
      <c r="T43" s="69">
        <v>1</v>
      </c>
    </row>
    <row r="44" spans="1:20" outlineLevel="1">
      <c r="A44">
        <v>13</v>
      </c>
      <c r="B44" s="35" t="s">
        <v>32</v>
      </c>
      <c r="C44" s="9">
        <v>1301</v>
      </c>
      <c r="D44" s="3" t="s">
        <v>86</v>
      </c>
      <c r="E44" s="80">
        <f t="shared" si="1"/>
        <v>2.5238095238095242</v>
      </c>
      <c r="F44" s="41">
        <v>1</v>
      </c>
      <c r="G44" s="44"/>
      <c r="H44" s="47">
        <f t="shared" si="2"/>
        <v>1</v>
      </c>
      <c r="I44" s="50">
        <v>4</v>
      </c>
      <c r="J44" s="73">
        <v>5</v>
      </c>
      <c r="K44" s="76">
        <v>5</v>
      </c>
      <c r="L44" s="27">
        <v>0</v>
      </c>
      <c r="M44" s="53">
        <v>2</v>
      </c>
      <c r="N44" s="56">
        <f t="shared" si="5"/>
        <v>2.3333333333333335</v>
      </c>
      <c r="O44" s="56">
        <v>5</v>
      </c>
      <c r="P44" s="56">
        <v>2.3333333333333335</v>
      </c>
      <c r="Q44" s="59">
        <v>6</v>
      </c>
      <c r="R44" s="62">
        <v>0</v>
      </c>
      <c r="S44" s="66">
        <f t="shared" si="3"/>
        <v>3</v>
      </c>
      <c r="T44" s="69">
        <v>0</v>
      </c>
    </row>
    <row r="45" spans="1:20" outlineLevel="1">
      <c r="A45">
        <v>13</v>
      </c>
      <c r="B45" s="35" t="s">
        <v>32</v>
      </c>
      <c r="C45" s="9">
        <v>1302</v>
      </c>
      <c r="D45" s="3" t="s">
        <v>87</v>
      </c>
      <c r="E45" s="80">
        <f t="shared" si="1"/>
        <v>3.6666666666666665</v>
      </c>
      <c r="F45" s="41">
        <v>1</v>
      </c>
      <c r="G45" s="44">
        <v>6</v>
      </c>
      <c r="H45" s="47">
        <f t="shared" si="2"/>
        <v>3.5</v>
      </c>
      <c r="I45" s="50">
        <v>6</v>
      </c>
      <c r="J45" s="73">
        <v>5</v>
      </c>
      <c r="K45" s="76">
        <v>5</v>
      </c>
      <c r="L45" s="27">
        <v>1</v>
      </c>
      <c r="M45" s="53">
        <v>4</v>
      </c>
      <c r="N45" s="56">
        <f t="shared" si="5"/>
        <v>3.3333333333333335</v>
      </c>
      <c r="O45" s="56">
        <v>5</v>
      </c>
      <c r="P45" s="56">
        <v>3.3333333333333335</v>
      </c>
      <c r="Q45" s="59">
        <v>6</v>
      </c>
      <c r="R45" s="62">
        <v>1</v>
      </c>
      <c r="S45" s="66">
        <f t="shared" si="3"/>
        <v>3.5</v>
      </c>
      <c r="T45" s="69">
        <v>1</v>
      </c>
    </row>
    <row r="46" spans="1:20">
      <c r="A46">
        <v>13</v>
      </c>
      <c r="B46" s="35" t="s">
        <v>32</v>
      </c>
      <c r="C46" s="9" t="s">
        <v>352</v>
      </c>
      <c r="D46" s="3" t="s">
        <v>354</v>
      </c>
      <c r="E46" s="83">
        <f>AVERAGE(E36:E45)</f>
        <v>3.4190476190476189</v>
      </c>
      <c r="F46" s="41"/>
      <c r="G46" s="44"/>
      <c r="H46" s="47"/>
      <c r="I46" s="50"/>
      <c r="J46" s="73"/>
      <c r="K46" s="76"/>
      <c r="L46" s="27"/>
      <c r="M46" s="53"/>
      <c r="N46" s="56"/>
      <c r="O46" s="56"/>
      <c r="P46" s="56"/>
      <c r="Q46" s="59"/>
      <c r="R46" s="62"/>
      <c r="S46" s="66"/>
      <c r="T46" s="69"/>
    </row>
    <row r="47" spans="1:20" outlineLevel="1">
      <c r="A47">
        <v>14</v>
      </c>
      <c r="B47" s="35" t="s">
        <v>33</v>
      </c>
      <c r="C47" s="9">
        <v>1416</v>
      </c>
      <c r="D47" s="3" t="s">
        <v>88</v>
      </c>
      <c r="E47" s="80">
        <f t="shared" si="1"/>
        <v>2.4523809523809526</v>
      </c>
      <c r="F47" s="41">
        <v>1</v>
      </c>
      <c r="G47" s="44">
        <v>6</v>
      </c>
      <c r="H47" s="47">
        <f t="shared" si="2"/>
        <v>3.5</v>
      </c>
      <c r="I47" s="50">
        <v>0</v>
      </c>
      <c r="J47" s="73">
        <v>2</v>
      </c>
      <c r="K47" s="76">
        <v>5</v>
      </c>
      <c r="L47" s="27">
        <v>2</v>
      </c>
      <c r="M47" s="53">
        <v>3</v>
      </c>
      <c r="N47" s="56">
        <f t="shared" ref="N47:N66" si="6">AVERAGE(K47:M47)</f>
        <v>3.3333333333333335</v>
      </c>
      <c r="O47" s="56">
        <v>5</v>
      </c>
      <c r="P47" s="56">
        <v>3.3333333333333335</v>
      </c>
      <c r="Q47" s="59"/>
      <c r="R47" s="62">
        <v>3</v>
      </c>
      <c r="S47" s="66">
        <f t="shared" si="3"/>
        <v>3</v>
      </c>
      <c r="T47" s="69">
        <v>2</v>
      </c>
    </row>
    <row r="48" spans="1:20" outlineLevel="1">
      <c r="A48">
        <v>14</v>
      </c>
      <c r="B48" s="35" t="s">
        <v>33</v>
      </c>
      <c r="C48" s="9">
        <v>1410</v>
      </c>
      <c r="D48" s="3" t="s">
        <v>33</v>
      </c>
      <c r="E48" s="80">
        <f t="shared" si="1"/>
        <v>3.0238095238095242</v>
      </c>
      <c r="F48" s="41">
        <v>1</v>
      </c>
      <c r="G48" s="44">
        <v>6</v>
      </c>
      <c r="H48" s="47">
        <f t="shared" si="2"/>
        <v>3.5</v>
      </c>
      <c r="I48" s="50">
        <v>2</v>
      </c>
      <c r="J48" s="73">
        <v>2</v>
      </c>
      <c r="K48" s="76">
        <v>3</v>
      </c>
      <c r="L48" s="27">
        <v>2</v>
      </c>
      <c r="M48" s="53">
        <v>5</v>
      </c>
      <c r="N48" s="56">
        <f t="shared" si="6"/>
        <v>3.3333333333333335</v>
      </c>
      <c r="O48" s="56">
        <v>3</v>
      </c>
      <c r="P48" s="56">
        <v>3.3333333333333335</v>
      </c>
      <c r="Q48" s="59"/>
      <c r="R48" s="62">
        <v>5</v>
      </c>
      <c r="S48" s="66">
        <f t="shared" si="3"/>
        <v>5</v>
      </c>
      <c r="T48" s="69">
        <v>2</v>
      </c>
    </row>
    <row r="49" spans="1:20" outlineLevel="1">
      <c r="A49">
        <v>14</v>
      </c>
      <c r="B49" s="35" t="s">
        <v>33</v>
      </c>
      <c r="C49" s="9">
        <v>1409</v>
      </c>
      <c r="D49" s="3" t="s">
        <v>89</v>
      </c>
      <c r="E49" s="80">
        <f t="shared" si="1"/>
        <v>2.6190476190476191</v>
      </c>
      <c r="F49" s="41">
        <v>2</v>
      </c>
      <c r="G49" s="44">
        <v>6</v>
      </c>
      <c r="H49" s="47">
        <f t="shared" si="2"/>
        <v>4</v>
      </c>
      <c r="I49" s="50">
        <v>1</v>
      </c>
      <c r="J49" s="73">
        <v>2</v>
      </c>
      <c r="K49" s="76">
        <v>4</v>
      </c>
      <c r="L49" s="27">
        <v>2</v>
      </c>
      <c r="M49" s="53">
        <v>2</v>
      </c>
      <c r="N49" s="56">
        <f t="shared" si="6"/>
        <v>2.6666666666666665</v>
      </c>
      <c r="O49" s="56">
        <v>4</v>
      </c>
      <c r="P49" s="56">
        <v>2.6666666666666665</v>
      </c>
      <c r="Q49" s="59">
        <v>4</v>
      </c>
      <c r="R49" s="62">
        <v>4</v>
      </c>
      <c r="S49" s="66">
        <f t="shared" si="3"/>
        <v>4</v>
      </c>
      <c r="T49" s="69">
        <v>2</v>
      </c>
    </row>
    <row r="50" spans="1:20" outlineLevel="1">
      <c r="A50">
        <v>14</v>
      </c>
      <c r="B50" s="35" t="s">
        <v>33</v>
      </c>
      <c r="C50" s="9">
        <v>1420</v>
      </c>
      <c r="D50" s="3" t="s">
        <v>90</v>
      </c>
      <c r="E50" s="80">
        <f t="shared" si="1"/>
        <v>2.6190476190476191</v>
      </c>
      <c r="F50" s="41">
        <v>1</v>
      </c>
      <c r="G50" s="44"/>
      <c r="H50" s="47">
        <f t="shared" si="2"/>
        <v>1</v>
      </c>
      <c r="I50" s="50">
        <v>0</v>
      </c>
      <c r="J50" s="73">
        <v>2</v>
      </c>
      <c r="K50" s="76">
        <v>5</v>
      </c>
      <c r="L50" s="27">
        <v>1</v>
      </c>
      <c r="M50" s="53">
        <v>5</v>
      </c>
      <c r="N50" s="56">
        <f t="shared" si="6"/>
        <v>3.6666666666666665</v>
      </c>
      <c r="O50" s="56">
        <v>5</v>
      </c>
      <c r="P50" s="56">
        <v>3.6666666666666665</v>
      </c>
      <c r="Q50" s="59"/>
      <c r="R50" s="62">
        <v>6</v>
      </c>
      <c r="S50" s="66">
        <f t="shared" si="3"/>
        <v>6</v>
      </c>
      <c r="T50" s="69">
        <v>2</v>
      </c>
    </row>
    <row r="51" spans="1:20" outlineLevel="1">
      <c r="A51">
        <v>14</v>
      </c>
      <c r="B51" s="35" t="s">
        <v>33</v>
      </c>
      <c r="C51" s="9">
        <v>1414</v>
      </c>
      <c r="D51" s="3" t="s">
        <v>91</v>
      </c>
      <c r="E51" s="80">
        <f t="shared" si="1"/>
        <v>3.2142857142857144</v>
      </c>
      <c r="F51" s="41">
        <v>1</v>
      </c>
      <c r="G51" s="44">
        <v>6</v>
      </c>
      <c r="H51" s="47">
        <f t="shared" si="2"/>
        <v>3.5</v>
      </c>
      <c r="I51" s="50">
        <v>0</v>
      </c>
      <c r="J51" s="73">
        <v>2</v>
      </c>
      <c r="K51" s="76">
        <v>5</v>
      </c>
      <c r="L51" s="27">
        <v>5</v>
      </c>
      <c r="M51" s="53">
        <v>5</v>
      </c>
      <c r="N51" s="56">
        <f t="shared" si="6"/>
        <v>5</v>
      </c>
      <c r="O51" s="56">
        <v>5</v>
      </c>
      <c r="P51" s="56">
        <v>5</v>
      </c>
      <c r="Q51" s="59"/>
      <c r="R51" s="62">
        <v>5</v>
      </c>
      <c r="S51" s="66">
        <f t="shared" si="3"/>
        <v>5</v>
      </c>
      <c r="T51" s="69">
        <v>2</v>
      </c>
    </row>
    <row r="52" spans="1:20" outlineLevel="1">
      <c r="A52">
        <v>14</v>
      </c>
      <c r="B52" s="35" t="s">
        <v>33</v>
      </c>
      <c r="C52" s="9">
        <v>1418</v>
      </c>
      <c r="D52" s="3" t="s">
        <v>92</v>
      </c>
      <c r="E52" s="80">
        <f t="shared" si="1"/>
        <v>2.333333333333333</v>
      </c>
      <c r="F52" s="41">
        <v>2</v>
      </c>
      <c r="G52" s="44"/>
      <c r="H52" s="47">
        <f t="shared" si="2"/>
        <v>2</v>
      </c>
      <c r="I52" s="50">
        <v>0</v>
      </c>
      <c r="J52" s="73">
        <v>2</v>
      </c>
      <c r="K52" s="76">
        <v>4</v>
      </c>
      <c r="L52" s="27">
        <v>2</v>
      </c>
      <c r="M52" s="53">
        <v>5</v>
      </c>
      <c r="N52" s="56">
        <f t="shared" si="6"/>
        <v>3.6666666666666665</v>
      </c>
      <c r="O52" s="56">
        <v>4</v>
      </c>
      <c r="P52" s="56">
        <v>3.6666666666666665</v>
      </c>
      <c r="Q52" s="59"/>
      <c r="R52" s="62">
        <v>3</v>
      </c>
      <c r="S52" s="66">
        <f t="shared" si="3"/>
        <v>3</v>
      </c>
      <c r="T52" s="69">
        <v>2</v>
      </c>
    </row>
    <row r="53" spans="1:20" outlineLevel="1">
      <c r="A53">
        <v>14</v>
      </c>
      <c r="B53" s="35" t="s">
        <v>33</v>
      </c>
      <c r="C53" s="9">
        <v>1411</v>
      </c>
      <c r="D53" s="3" t="s">
        <v>93</v>
      </c>
      <c r="E53" s="80">
        <f t="shared" si="1"/>
        <v>3</v>
      </c>
      <c r="F53" s="41">
        <v>1</v>
      </c>
      <c r="G53" s="44"/>
      <c r="H53" s="47">
        <f t="shared" si="2"/>
        <v>1</v>
      </c>
      <c r="I53" s="50">
        <v>0</v>
      </c>
      <c r="J53" s="73">
        <v>2</v>
      </c>
      <c r="K53" s="76">
        <v>6</v>
      </c>
      <c r="L53" s="27">
        <v>4</v>
      </c>
      <c r="M53" s="53">
        <v>5</v>
      </c>
      <c r="N53" s="56">
        <f t="shared" si="6"/>
        <v>5</v>
      </c>
      <c r="O53" s="56">
        <v>6</v>
      </c>
      <c r="P53" s="56">
        <v>5</v>
      </c>
      <c r="Q53" s="59"/>
      <c r="R53" s="62">
        <v>6</v>
      </c>
      <c r="S53" s="66">
        <f t="shared" si="3"/>
        <v>6</v>
      </c>
      <c r="T53" s="69">
        <v>2</v>
      </c>
    </row>
    <row r="54" spans="1:20" outlineLevel="1">
      <c r="A54">
        <v>14</v>
      </c>
      <c r="B54" s="35" t="s">
        <v>33</v>
      </c>
      <c r="C54" s="9">
        <v>1404</v>
      </c>
      <c r="D54" s="3" t="s">
        <v>94</v>
      </c>
      <c r="E54" s="80">
        <f t="shared" si="1"/>
        <v>2.6190476190476191</v>
      </c>
      <c r="F54" s="41">
        <v>1</v>
      </c>
      <c r="G54" s="44"/>
      <c r="H54" s="47">
        <f t="shared" si="2"/>
        <v>1</v>
      </c>
      <c r="I54" s="50">
        <v>0</v>
      </c>
      <c r="J54" s="73">
        <v>2</v>
      </c>
      <c r="K54" s="76">
        <v>4</v>
      </c>
      <c r="L54" s="27">
        <v>2</v>
      </c>
      <c r="M54" s="53">
        <v>5</v>
      </c>
      <c r="N54" s="56">
        <f t="shared" si="6"/>
        <v>3.6666666666666665</v>
      </c>
      <c r="O54" s="56">
        <v>4</v>
      </c>
      <c r="P54" s="56">
        <v>3.6666666666666665</v>
      </c>
      <c r="Q54" s="59"/>
      <c r="R54" s="62">
        <v>6</v>
      </c>
      <c r="S54" s="66">
        <f t="shared" si="3"/>
        <v>6</v>
      </c>
      <c r="T54" s="69">
        <v>2</v>
      </c>
    </row>
    <row r="55" spans="1:20" outlineLevel="1">
      <c r="A55">
        <v>14</v>
      </c>
      <c r="B55" s="35" t="s">
        <v>33</v>
      </c>
      <c r="C55" s="9">
        <v>1419</v>
      </c>
      <c r="D55" s="3" t="s">
        <v>95</v>
      </c>
      <c r="E55" s="80">
        <f t="shared" si="1"/>
        <v>3.6428571428571428</v>
      </c>
      <c r="F55" s="41">
        <v>1</v>
      </c>
      <c r="G55" s="44">
        <v>0</v>
      </c>
      <c r="H55" s="47">
        <f t="shared" si="2"/>
        <v>0.5</v>
      </c>
      <c r="I55" s="50">
        <v>6</v>
      </c>
      <c r="J55" s="73">
        <v>2</v>
      </c>
      <c r="K55" s="76">
        <v>6</v>
      </c>
      <c r="L55" s="27">
        <v>4</v>
      </c>
      <c r="M55" s="53">
        <v>5</v>
      </c>
      <c r="N55" s="56">
        <f t="shared" si="6"/>
        <v>5</v>
      </c>
      <c r="O55" s="56">
        <v>6</v>
      </c>
      <c r="P55" s="56">
        <v>5</v>
      </c>
      <c r="Q55" s="59"/>
      <c r="R55" s="62">
        <v>5</v>
      </c>
      <c r="S55" s="66">
        <f t="shared" si="3"/>
        <v>5</v>
      </c>
      <c r="T55" s="69">
        <v>2</v>
      </c>
    </row>
    <row r="56" spans="1:20" outlineLevel="1">
      <c r="A56">
        <v>14</v>
      </c>
      <c r="B56" s="35" t="s">
        <v>33</v>
      </c>
      <c r="C56" s="9">
        <v>1407</v>
      </c>
      <c r="D56" s="3" t="s">
        <v>96</v>
      </c>
      <c r="E56" s="80">
        <f t="shared" si="1"/>
        <v>2.7142857142857144</v>
      </c>
      <c r="F56" s="41">
        <v>1</v>
      </c>
      <c r="G56" s="44"/>
      <c r="H56" s="47">
        <f t="shared" si="2"/>
        <v>1</v>
      </c>
      <c r="I56" s="50">
        <v>0</v>
      </c>
      <c r="J56" s="73">
        <v>2</v>
      </c>
      <c r="K56" s="76">
        <v>5</v>
      </c>
      <c r="L56" s="27">
        <v>2</v>
      </c>
      <c r="M56" s="53">
        <v>5</v>
      </c>
      <c r="N56" s="56">
        <f t="shared" si="6"/>
        <v>4</v>
      </c>
      <c r="O56" s="56">
        <v>5</v>
      </c>
      <c r="P56" s="56">
        <v>4</v>
      </c>
      <c r="Q56" s="59"/>
      <c r="R56" s="62">
        <v>6</v>
      </c>
      <c r="S56" s="66">
        <f t="shared" si="3"/>
        <v>6</v>
      </c>
      <c r="T56" s="69">
        <v>2</v>
      </c>
    </row>
    <row r="57" spans="1:20" outlineLevel="1">
      <c r="A57">
        <v>14</v>
      </c>
      <c r="B57" s="35" t="s">
        <v>33</v>
      </c>
      <c r="C57" s="9">
        <v>1405</v>
      </c>
      <c r="D57" s="3" t="s">
        <v>22</v>
      </c>
      <c r="E57" s="80">
        <f t="shared" si="1"/>
        <v>3.0714285714285716</v>
      </c>
      <c r="F57" s="41">
        <v>1</v>
      </c>
      <c r="G57" s="44">
        <v>0</v>
      </c>
      <c r="H57" s="47">
        <f t="shared" si="2"/>
        <v>0.5</v>
      </c>
      <c r="I57" s="50">
        <v>1</v>
      </c>
      <c r="J57" s="73">
        <v>2</v>
      </c>
      <c r="K57" s="76">
        <v>5</v>
      </c>
      <c r="L57" s="27">
        <v>5</v>
      </c>
      <c r="M57" s="53">
        <v>5</v>
      </c>
      <c r="N57" s="56">
        <f t="shared" si="6"/>
        <v>5</v>
      </c>
      <c r="O57" s="56">
        <v>5</v>
      </c>
      <c r="P57" s="56">
        <v>5</v>
      </c>
      <c r="Q57" s="59"/>
      <c r="R57" s="62">
        <v>6</v>
      </c>
      <c r="S57" s="66">
        <f t="shared" si="3"/>
        <v>6</v>
      </c>
      <c r="T57" s="69">
        <v>2</v>
      </c>
    </row>
    <row r="58" spans="1:20" outlineLevel="1">
      <c r="A58">
        <v>14</v>
      </c>
      <c r="B58" s="35" t="s">
        <v>33</v>
      </c>
      <c r="C58" s="9">
        <v>1406</v>
      </c>
      <c r="D58" s="3" t="s">
        <v>97</v>
      </c>
      <c r="E58" s="80">
        <f t="shared" si="1"/>
        <v>3.0238095238095233</v>
      </c>
      <c r="F58" s="41">
        <v>1</v>
      </c>
      <c r="G58" s="44">
        <v>6</v>
      </c>
      <c r="H58" s="47">
        <f t="shared" si="2"/>
        <v>3.5</v>
      </c>
      <c r="I58" s="50">
        <v>1</v>
      </c>
      <c r="J58" s="73">
        <v>2</v>
      </c>
      <c r="K58" s="76">
        <v>3</v>
      </c>
      <c r="L58" s="27">
        <v>5</v>
      </c>
      <c r="M58" s="53">
        <v>5</v>
      </c>
      <c r="N58" s="56">
        <f t="shared" si="6"/>
        <v>4.333333333333333</v>
      </c>
      <c r="O58" s="56">
        <v>3</v>
      </c>
      <c r="P58" s="56">
        <v>4.333333333333333</v>
      </c>
      <c r="Q58" s="59"/>
      <c r="R58" s="62">
        <v>4</v>
      </c>
      <c r="S58" s="66">
        <f t="shared" si="3"/>
        <v>4</v>
      </c>
      <c r="T58" s="69">
        <v>2</v>
      </c>
    </row>
    <row r="59" spans="1:20" outlineLevel="1">
      <c r="A59">
        <v>14</v>
      </c>
      <c r="B59" s="35" t="s">
        <v>33</v>
      </c>
      <c r="C59" s="9">
        <v>1403</v>
      </c>
      <c r="D59" s="3" t="s">
        <v>98</v>
      </c>
      <c r="E59" s="80">
        <f t="shared" si="1"/>
        <v>2.4761904761904758</v>
      </c>
      <c r="F59" s="41">
        <v>0</v>
      </c>
      <c r="G59" s="44"/>
      <c r="H59" s="47">
        <f t="shared" si="2"/>
        <v>0</v>
      </c>
      <c r="I59" s="50">
        <v>0</v>
      </c>
      <c r="J59" s="73">
        <v>2</v>
      </c>
      <c r="K59" s="76">
        <v>4</v>
      </c>
      <c r="L59" s="27">
        <v>2</v>
      </c>
      <c r="M59" s="53">
        <v>5</v>
      </c>
      <c r="N59" s="56">
        <f t="shared" si="6"/>
        <v>3.6666666666666665</v>
      </c>
      <c r="O59" s="56">
        <v>4</v>
      </c>
      <c r="P59" s="56">
        <v>3.6666666666666665</v>
      </c>
      <c r="Q59" s="59"/>
      <c r="R59" s="62">
        <v>6</v>
      </c>
      <c r="S59" s="66">
        <f t="shared" si="3"/>
        <v>6</v>
      </c>
      <c r="T59" s="69">
        <v>2</v>
      </c>
    </row>
    <row r="60" spans="1:20" outlineLevel="1">
      <c r="A60">
        <v>14</v>
      </c>
      <c r="B60" s="35" t="s">
        <v>33</v>
      </c>
      <c r="C60" s="9">
        <v>1408</v>
      </c>
      <c r="D60" s="3" t="s">
        <v>99</v>
      </c>
      <c r="E60" s="80">
        <f t="shared" si="1"/>
        <v>3</v>
      </c>
      <c r="F60" s="41">
        <v>2</v>
      </c>
      <c r="G60" s="44">
        <v>6</v>
      </c>
      <c r="H60" s="47">
        <f t="shared" si="2"/>
        <v>4</v>
      </c>
      <c r="I60" s="50">
        <v>1</v>
      </c>
      <c r="J60" s="73">
        <v>2</v>
      </c>
      <c r="K60" s="76">
        <v>2</v>
      </c>
      <c r="L60" s="27">
        <v>2</v>
      </c>
      <c r="M60" s="53">
        <v>5</v>
      </c>
      <c r="N60" s="56">
        <f t="shared" si="6"/>
        <v>3</v>
      </c>
      <c r="O60" s="56">
        <v>2</v>
      </c>
      <c r="P60" s="56">
        <v>3</v>
      </c>
      <c r="Q60" s="59"/>
      <c r="R60" s="62">
        <v>6</v>
      </c>
      <c r="S60" s="66">
        <f t="shared" si="3"/>
        <v>6</v>
      </c>
      <c r="T60" s="69">
        <v>2</v>
      </c>
    </row>
    <row r="61" spans="1:20" outlineLevel="1">
      <c r="A61">
        <v>14</v>
      </c>
      <c r="B61" s="35" t="s">
        <v>33</v>
      </c>
      <c r="C61" s="9">
        <v>1401</v>
      </c>
      <c r="D61" s="3" t="s">
        <v>100</v>
      </c>
      <c r="E61" s="80">
        <f t="shared" si="1"/>
        <v>2.6190476190476191</v>
      </c>
      <c r="F61" s="41">
        <v>1</v>
      </c>
      <c r="G61" s="44"/>
      <c r="H61" s="47">
        <f t="shared" si="2"/>
        <v>1</v>
      </c>
      <c r="I61" s="50">
        <v>0</v>
      </c>
      <c r="J61" s="73">
        <v>2</v>
      </c>
      <c r="K61" s="76">
        <v>3</v>
      </c>
      <c r="L61" s="27">
        <v>3</v>
      </c>
      <c r="M61" s="53">
        <v>5</v>
      </c>
      <c r="N61" s="56">
        <f t="shared" si="6"/>
        <v>3.6666666666666665</v>
      </c>
      <c r="O61" s="56">
        <v>3</v>
      </c>
      <c r="P61" s="56">
        <v>3.6666666666666665</v>
      </c>
      <c r="Q61" s="59"/>
      <c r="R61" s="62">
        <v>6</v>
      </c>
      <c r="S61" s="66">
        <f t="shared" si="3"/>
        <v>6</v>
      </c>
      <c r="T61" s="69">
        <v>2</v>
      </c>
    </row>
    <row r="62" spans="1:20" outlineLevel="1">
      <c r="A62">
        <v>14</v>
      </c>
      <c r="B62" s="35" t="s">
        <v>33</v>
      </c>
      <c r="C62" s="9">
        <v>1402</v>
      </c>
      <c r="D62" s="3" t="s">
        <v>101</v>
      </c>
      <c r="E62" s="80">
        <f t="shared" si="1"/>
        <v>2.8095238095238093</v>
      </c>
      <c r="F62" s="41">
        <v>1</v>
      </c>
      <c r="G62" s="44"/>
      <c r="H62" s="47">
        <f t="shared" si="2"/>
        <v>1</v>
      </c>
      <c r="I62" s="50">
        <v>0</v>
      </c>
      <c r="J62" s="73">
        <v>2</v>
      </c>
      <c r="K62" s="76">
        <v>5</v>
      </c>
      <c r="L62" s="27">
        <v>3</v>
      </c>
      <c r="M62" s="53">
        <v>5</v>
      </c>
      <c r="N62" s="56">
        <f t="shared" si="6"/>
        <v>4.333333333333333</v>
      </c>
      <c r="O62" s="56">
        <v>5</v>
      </c>
      <c r="P62" s="56">
        <v>4.333333333333333</v>
      </c>
      <c r="Q62" s="59"/>
      <c r="R62" s="62">
        <v>6</v>
      </c>
      <c r="S62" s="66">
        <f t="shared" si="3"/>
        <v>6</v>
      </c>
      <c r="T62" s="69">
        <v>2</v>
      </c>
    </row>
    <row r="63" spans="1:20" outlineLevel="1">
      <c r="A63">
        <v>14</v>
      </c>
      <c r="B63" s="35" t="s">
        <v>33</v>
      </c>
      <c r="C63" s="9">
        <v>1413</v>
      </c>
      <c r="D63" s="3" t="s">
        <v>102</v>
      </c>
      <c r="E63" s="80">
        <f t="shared" si="1"/>
        <v>2.5952380952380953</v>
      </c>
      <c r="F63" s="41">
        <v>1</v>
      </c>
      <c r="G63" s="44">
        <v>6</v>
      </c>
      <c r="H63" s="47">
        <f t="shared" si="2"/>
        <v>3.5</v>
      </c>
      <c r="I63" s="50">
        <v>1</v>
      </c>
      <c r="J63" s="73">
        <v>2</v>
      </c>
      <c r="K63" s="76">
        <v>5</v>
      </c>
      <c r="L63" s="27">
        <v>3</v>
      </c>
      <c r="M63" s="53">
        <v>2</v>
      </c>
      <c r="N63" s="56">
        <f t="shared" si="6"/>
        <v>3.3333333333333335</v>
      </c>
      <c r="O63" s="56">
        <v>5</v>
      </c>
      <c r="P63" s="56">
        <v>3.3333333333333335</v>
      </c>
      <c r="Q63" s="59"/>
      <c r="R63" s="62">
        <v>3</v>
      </c>
      <c r="S63" s="66">
        <f t="shared" si="3"/>
        <v>3</v>
      </c>
      <c r="T63" s="69">
        <v>2</v>
      </c>
    </row>
    <row r="64" spans="1:20" outlineLevel="1">
      <c r="A64">
        <v>14</v>
      </c>
      <c r="B64" s="35" t="s">
        <v>33</v>
      </c>
      <c r="C64" s="9">
        <v>1412</v>
      </c>
      <c r="D64" s="3" t="s">
        <v>103</v>
      </c>
      <c r="E64" s="80">
        <f t="shared" si="1"/>
        <v>2.8095238095238093</v>
      </c>
      <c r="F64" s="41">
        <v>1</v>
      </c>
      <c r="G64" s="44"/>
      <c r="H64" s="47">
        <f t="shared" si="2"/>
        <v>1</v>
      </c>
      <c r="I64" s="50">
        <v>0</v>
      </c>
      <c r="J64" s="73">
        <v>2</v>
      </c>
      <c r="K64" s="76">
        <v>4</v>
      </c>
      <c r="L64" s="27">
        <v>4</v>
      </c>
      <c r="M64" s="53">
        <v>5</v>
      </c>
      <c r="N64" s="56">
        <f t="shared" si="6"/>
        <v>4.333333333333333</v>
      </c>
      <c r="O64" s="56">
        <v>4</v>
      </c>
      <c r="P64" s="56">
        <v>4.333333333333333</v>
      </c>
      <c r="Q64" s="59"/>
      <c r="R64" s="62">
        <v>6</v>
      </c>
      <c r="S64" s="66">
        <f t="shared" si="3"/>
        <v>6</v>
      </c>
      <c r="T64" s="69">
        <v>2</v>
      </c>
    </row>
    <row r="65" spans="1:20" outlineLevel="1">
      <c r="A65">
        <v>14</v>
      </c>
      <c r="B65" s="35" t="s">
        <v>33</v>
      </c>
      <c r="C65" s="9">
        <v>1417</v>
      </c>
      <c r="D65" s="3" t="s">
        <v>104</v>
      </c>
      <c r="E65" s="80">
        <f t="shared" si="1"/>
        <v>2.9761904761904758</v>
      </c>
      <c r="F65" s="41">
        <v>1</v>
      </c>
      <c r="G65" s="44">
        <v>6</v>
      </c>
      <c r="H65" s="47">
        <f t="shared" si="2"/>
        <v>3.5</v>
      </c>
      <c r="I65" s="50">
        <v>1</v>
      </c>
      <c r="J65" s="73">
        <v>2</v>
      </c>
      <c r="K65" s="76">
        <v>4</v>
      </c>
      <c r="L65" s="27">
        <v>2</v>
      </c>
      <c r="M65" s="53">
        <v>5</v>
      </c>
      <c r="N65" s="56">
        <f t="shared" si="6"/>
        <v>3.6666666666666665</v>
      </c>
      <c r="O65" s="56">
        <v>4</v>
      </c>
      <c r="P65" s="56">
        <v>3.6666666666666665</v>
      </c>
      <c r="Q65" s="59"/>
      <c r="R65" s="62">
        <v>5</v>
      </c>
      <c r="S65" s="66">
        <f t="shared" si="3"/>
        <v>5</v>
      </c>
      <c r="T65" s="69">
        <v>2</v>
      </c>
    </row>
    <row r="66" spans="1:20" outlineLevel="1">
      <c r="A66">
        <v>14</v>
      </c>
      <c r="B66" s="35" t="s">
        <v>33</v>
      </c>
      <c r="C66" s="9">
        <v>1415</v>
      </c>
      <c r="D66" s="3" t="s">
        <v>105</v>
      </c>
      <c r="E66" s="80">
        <f t="shared" si="1"/>
        <v>2.9285714285714284</v>
      </c>
      <c r="F66" s="41">
        <v>1</v>
      </c>
      <c r="G66" s="44">
        <v>6</v>
      </c>
      <c r="H66" s="47">
        <f t="shared" si="2"/>
        <v>3.5</v>
      </c>
      <c r="I66" s="50">
        <v>0</v>
      </c>
      <c r="J66" s="73">
        <v>2</v>
      </c>
      <c r="K66" s="76">
        <v>6</v>
      </c>
      <c r="L66" s="27">
        <v>4</v>
      </c>
      <c r="M66" s="53">
        <v>5</v>
      </c>
      <c r="N66" s="56">
        <f t="shared" si="6"/>
        <v>5</v>
      </c>
      <c r="O66" s="56">
        <v>6</v>
      </c>
      <c r="P66" s="56">
        <v>5</v>
      </c>
      <c r="Q66" s="59"/>
      <c r="R66" s="62">
        <v>3</v>
      </c>
      <c r="S66" s="66">
        <f t="shared" si="3"/>
        <v>3</v>
      </c>
      <c r="T66" s="69">
        <v>2</v>
      </c>
    </row>
    <row r="67" spans="1:20">
      <c r="A67">
        <v>14</v>
      </c>
      <c r="B67" s="35" t="s">
        <v>33</v>
      </c>
      <c r="C67" s="9" t="s">
        <v>352</v>
      </c>
      <c r="D67" s="3" t="s">
        <v>354</v>
      </c>
      <c r="E67" s="83">
        <f>AVERAGE(E47:E66)</f>
        <v>2.8273809523809526</v>
      </c>
      <c r="F67" s="41"/>
      <c r="G67" s="44"/>
      <c r="H67" s="47"/>
      <c r="I67" s="50"/>
      <c r="J67" s="73"/>
      <c r="K67" s="76"/>
      <c r="L67" s="27"/>
      <c r="M67" s="53"/>
      <c r="N67" s="56"/>
      <c r="O67" s="56"/>
      <c r="P67" s="56"/>
      <c r="Q67" s="59"/>
      <c r="R67" s="62"/>
      <c r="S67" s="66"/>
      <c r="T67" s="69"/>
    </row>
    <row r="68" spans="1:20" outlineLevel="1">
      <c r="A68">
        <v>15</v>
      </c>
      <c r="B68" s="35" t="s">
        <v>34</v>
      </c>
      <c r="C68" s="9">
        <v>1505</v>
      </c>
      <c r="D68" s="3" t="s">
        <v>106</v>
      </c>
      <c r="E68" s="80">
        <f t="shared" ref="E68:E131" si="7">AVERAGE(H68,I68,J68,N68,P68,S68,T68)</f>
        <v>3.166666666666667</v>
      </c>
      <c r="F68" s="41">
        <v>1</v>
      </c>
      <c r="G68" s="44"/>
      <c r="H68" s="47">
        <f t="shared" ref="H68:H131" si="8">AVERAGE(F68:G68)</f>
        <v>1</v>
      </c>
      <c r="I68" s="50">
        <v>0</v>
      </c>
      <c r="J68" s="73">
        <v>6</v>
      </c>
      <c r="K68" s="76">
        <v>2</v>
      </c>
      <c r="L68" s="27">
        <v>4</v>
      </c>
      <c r="M68" s="53">
        <v>4</v>
      </c>
      <c r="N68" s="56">
        <f t="shared" ref="N68:N90" si="9">AVERAGE(K68:M68)</f>
        <v>3.3333333333333335</v>
      </c>
      <c r="O68" s="56">
        <v>2</v>
      </c>
      <c r="P68" s="56">
        <v>3.3333333333333335</v>
      </c>
      <c r="Q68" s="59">
        <v>6</v>
      </c>
      <c r="R68" s="62">
        <v>5</v>
      </c>
      <c r="S68" s="66">
        <f t="shared" ref="S68:S128" si="10">AVERAGE(Q68:R68)</f>
        <v>5.5</v>
      </c>
      <c r="T68" s="69">
        <v>3</v>
      </c>
    </row>
    <row r="69" spans="1:20" outlineLevel="1">
      <c r="A69">
        <v>15</v>
      </c>
      <c r="B69" s="35" t="s">
        <v>34</v>
      </c>
      <c r="C69" s="9">
        <v>1521</v>
      </c>
      <c r="D69" s="3" t="s">
        <v>107</v>
      </c>
      <c r="E69" s="80">
        <f t="shared" si="7"/>
        <v>2.5714285714285716</v>
      </c>
      <c r="F69" s="41">
        <v>1</v>
      </c>
      <c r="G69" s="44"/>
      <c r="H69" s="47">
        <f t="shared" si="8"/>
        <v>1</v>
      </c>
      <c r="I69" s="50">
        <v>0</v>
      </c>
      <c r="J69" s="73">
        <v>5</v>
      </c>
      <c r="K69" s="76">
        <v>1</v>
      </c>
      <c r="L69" s="27">
        <v>4</v>
      </c>
      <c r="M69" s="53">
        <v>4</v>
      </c>
      <c r="N69" s="56">
        <f t="shared" si="9"/>
        <v>3</v>
      </c>
      <c r="O69" s="56">
        <v>1</v>
      </c>
      <c r="P69" s="56">
        <v>3</v>
      </c>
      <c r="Q69" s="59">
        <v>6</v>
      </c>
      <c r="R69" s="62">
        <v>4</v>
      </c>
      <c r="S69" s="66">
        <f t="shared" si="10"/>
        <v>5</v>
      </c>
      <c r="T69" s="69">
        <v>1</v>
      </c>
    </row>
    <row r="70" spans="1:20" outlineLevel="1">
      <c r="A70">
        <v>15</v>
      </c>
      <c r="B70" s="35" t="s">
        <v>34</v>
      </c>
      <c r="C70" s="9">
        <v>1522</v>
      </c>
      <c r="D70" s="3" t="s">
        <v>108</v>
      </c>
      <c r="E70" s="80">
        <f t="shared" si="7"/>
        <v>2.4761904761904758</v>
      </c>
      <c r="F70" s="41">
        <v>1</v>
      </c>
      <c r="G70" s="44"/>
      <c r="H70" s="47">
        <f t="shared" si="8"/>
        <v>1</v>
      </c>
      <c r="I70" s="50">
        <v>0</v>
      </c>
      <c r="J70" s="73">
        <v>4</v>
      </c>
      <c r="K70" s="76">
        <v>1</v>
      </c>
      <c r="L70" s="27">
        <v>4</v>
      </c>
      <c r="M70" s="53">
        <v>3</v>
      </c>
      <c r="N70" s="56">
        <f t="shared" si="9"/>
        <v>2.6666666666666665</v>
      </c>
      <c r="O70" s="56">
        <v>1</v>
      </c>
      <c r="P70" s="56">
        <v>2.6666666666666665</v>
      </c>
      <c r="Q70" s="59">
        <v>6</v>
      </c>
      <c r="R70" s="62">
        <v>4</v>
      </c>
      <c r="S70" s="66">
        <f t="shared" si="10"/>
        <v>5</v>
      </c>
      <c r="T70" s="69">
        <v>2</v>
      </c>
    </row>
    <row r="71" spans="1:20" outlineLevel="1">
      <c r="A71">
        <v>15</v>
      </c>
      <c r="B71" s="35" t="s">
        <v>34</v>
      </c>
      <c r="C71" s="9">
        <v>1511</v>
      </c>
      <c r="D71" s="3" t="s">
        <v>109</v>
      </c>
      <c r="E71" s="80">
        <f t="shared" si="7"/>
        <v>3.1666666666666665</v>
      </c>
      <c r="F71" s="41">
        <v>0</v>
      </c>
      <c r="G71" s="44"/>
      <c r="H71" s="47">
        <f t="shared" si="8"/>
        <v>0</v>
      </c>
      <c r="I71" s="50">
        <v>2</v>
      </c>
      <c r="J71" s="73">
        <v>5</v>
      </c>
      <c r="K71" s="76">
        <v>3</v>
      </c>
      <c r="L71" s="27">
        <v>5</v>
      </c>
      <c r="M71" s="53">
        <v>5</v>
      </c>
      <c r="N71" s="56">
        <f t="shared" si="9"/>
        <v>4.333333333333333</v>
      </c>
      <c r="O71" s="56">
        <v>3</v>
      </c>
      <c r="P71" s="56">
        <v>4.333333333333333</v>
      </c>
      <c r="Q71" s="59">
        <v>6</v>
      </c>
      <c r="R71" s="62">
        <v>5</v>
      </c>
      <c r="S71" s="66">
        <f t="shared" si="10"/>
        <v>5.5</v>
      </c>
      <c r="T71" s="69">
        <v>1</v>
      </c>
    </row>
    <row r="72" spans="1:20" outlineLevel="1">
      <c r="A72">
        <v>15</v>
      </c>
      <c r="B72" s="35" t="s">
        <v>34</v>
      </c>
      <c r="C72" s="9">
        <v>1517</v>
      </c>
      <c r="D72" s="3" t="s">
        <v>110</v>
      </c>
      <c r="E72" s="80">
        <f t="shared" si="7"/>
        <v>4.8095238095238093</v>
      </c>
      <c r="F72" s="41">
        <v>6</v>
      </c>
      <c r="G72" s="44">
        <v>6</v>
      </c>
      <c r="H72" s="47">
        <f t="shared" si="8"/>
        <v>6</v>
      </c>
      <c r="I72" s="50">
        <v>5</v>
      </c>
      <c r="J72" s="73">
        <v>6</v>
      </c>
      <c r="K72" s="76">
        <v>6</v>
      </c>
      <c r="L72" s="27">
        <v>5</v>
      </c>
      <c r="M72" s="53">
        <v>5</v>
      </c>
      <c r="N72" s="56">
        <f t="shared" si="9"/>
        <v>5.333333333333333</v>
      </c>
      <c r="O72" s="56">
        <v>6</v>
      </c>
      <c r="P72" s="56">
        <v>5.333333333333333</v>
      </c>
      <c r="Q72" s="59">
        <v>6</v>
      </c>
      <c r="R72" s="62">
        <v>4</v>
      </c>
      <c r="S72" s="66">
        <f t="shared" si="10"/>
        <v>5</v>
      </c>
      <c r="T72" s="69">
        <v>1</v>
      </c>
    </row>
    <row r="73" spans="1:20" outlineLevel="1">
      <c r="A73">
        <v>15</v>
      </c>
      <c r="B73" s="35" t="s">
        <v>34</v>
      </c>
      <c r="C73" s="9">
        <v>1518</v>
      </c>
      <c r="D73" s="3" t="s">
        <v>111</v>
      </c>
      <c r="E73" s="80">
        <f t="shared" si="7"/>
        <v>4.9523809523809517</v>
      </c>
      <c r="F73" s="41">
        <v>6</v>
      </c>
      <c r="G73" s="44">
        <v>6</v>
      </c>
      <c r="H73" s="47">
        <f t="shared" si="8"/>
        <v>6</v>
      </c>
      <c r="I73" s="50">
        <v>6</v>
      </c>
      <c r="J73" s="73">
        <v>6</v>
      </c>
      <c r="K73" s="76">
        <v>6</v>
      </c>
      <c r="L73" s="27">
        <v>5</v>
      </c>
      <c r="M73" s="53">
        <v>5</v>
      </c>
      <c r="N73" s="56">
        <f t="shared" si="9"/>
        <v>5.333333333333333</v>
      </c>
      <c r="O73" s="56">
        <v>6</v>
      </c>
      <c r="P73" s="56">
        <v>5.333333333333333</v>
      </c>
      <c r="Q73" s="59">
        <v>6</v>
      </c>
      <c r="R73" s="62">
        <v>4</v>
      </c>
      <c r="S73" s="66">
        <f t="shared" si="10"/>
        <v>5</v>
      </c>
      <c r="T73" s="69">
        <v>1</v>
      </c>
    </row>
    <row r="74" spans="1:20" outlineLevel="1">
      <c r="A74">
        <v>15</v>
      </c>
      <c r="B74" s="35" t="s">
        <v>34</v>
      </c>
      <c r="C74" s="9">
        <v>1515</v>
      </c>
      <c r="D74" s="3" t="s">
        <v>112</v>
      </c>
      <c r="E74" s="80">
        <f t="shared" si="7"/>
        <v>4.0476190476190474</v>
      </c>
      <c r="F74" s="41">
        <v>0</v>
      </c>
      <c r="G74" s="44"/>
      <c r="H74" s="47">
        <f t="shared" si="8"/>
        <v>0</v>
      </c>
      <c r="I74" s="50">
        <v>6</v>
      </c>
      <c r="J74" s="73">
        <v>6</v>
      </c>
      <c r="K74" s="76">
        <v>3</v>
      </c>
      <c r="L74" s="27">
        <v>4</v>
      </c>
      <c r="M74" s="53">
        <v>4</v>
      </c>
      <c r="N74" s="56">
        <f t="shared" si="9"/>
        <v>3.6666666666666665</v>
      </c>
      <c r="O74" s="56">
        <v>3</v>
      </c>
      <c r="P74" s="56">
        <v>3.6666666666666665</v>
      </c>
      <c r="Q74" s="59">
        <v>6</v>
      </c>
      <c r="R74" s="62">
        <v>6</v>
      </c>
      <c r="S74" s="66">
        <f t="shared" si="10"/>
        <v>6</v>
      </c>
      <c r="T74" s="69">
        <v>3</v>
      </c>
    </row>
    <row r="75" spans="1:20" outlineLevel="1">
      <c r="A75">
        <v>15</v>
      </c>
      <c r="B75" s="35" t="s">
        <v>34</v>
      </c>
      <c r="C75" s="9">
        <v>1513</v>
      </c>
      <c r="D75" s="3" t="s">
        <v>113</v>
      </c>
      <c r="E75" s="80">
        <f t="shared" si="7"/>
        <v>3.6190476190476191</v>
      </c>
      <c r="F75" s="41">
        <v>1</v>
      </c>
      <c r="G75" s="44"/>
      <c r="H75" s="47">
        <f t="shared" si="8"/>
        <v>1</v>
      </c>
      <c r="I75" s="50">
        <v>5</v>
      </c>
      <c r="J75" s="73">
        <v>5</v>
      </c>
      <c r="K75" s="76">
        <v>1</v>
      </c>
      <c r="L75" s="27">
        <v>5</v>
      </c>
      <c r="M75" s="53">
        <v>5</v>
      </c>
      <c r="N75" s="56">
        <f t="shared" si="9"/>
        <v>3.6666666666666665</v>
      </c>
      <c r="O75" s="56">
        <v>1</v>
      </c>
      <c r="P75" s="56">
        <v>3.6666666666666665</v>
      </c>
      <c r="Q75" s="59">
        <v>6</v>
      </c>
      <c r="R75" s="62">
        <v>4</v>
      </c>
      <c r="S75" s="66">
        <f t="shared" si="10"/>
        <v>5</v>
      </c>
      <c r="T75" s="69">
        <v>2</v>
      </c>
    </row>
    <row r="76" spans="1:20" outlineLevel="1">
      <c r="A76">
        <v>15</v>
      </c>
      <c r="B76" s="35" t="s">
        <v>34</v>
      </c>
      <c r="C76" s="9">
        <v>1514</v>
      </c>
      <c r="D76" s="3" t="s">
        <v>114</v>
      </c>
      <c r="E76" s="80">
        <f t="shared" si="7"/>
        <v>3</v>
      </c>
      <c r="F76" s="41">
        <v>3</v>
      </c>
      <c r="G76" s="44">
        <v>6</v>
      </c>
      <c r="H76" s="47">
        <f t="shared" si="8"/>
        <v>4.5</v>
      </c>
      <c r="I76" s="50">
        <v>1</v>
      </c>
      <c r="J76" s="73">
        <v>5</v>
      </c>
      <c r="K76" s="76">
        <v>1</v>
      </c>
      <c r="L76" s="27">
        <v>4</v>
      </c>
      <c r="M76" s="53">
        <v>4</v>
      </c>
      <c r="N76" s="56">
        <f t="shared" si="9"/>
        <v>3</v>
      </c>
      <c r="O76" s="56">
        <v>1</v>
      </c>
      <c r="P76" s="56">
        <v>3</v>
      </c>
      <c r="Q76" s="59">
        <v>3</v>
      </c>
      <c r="R76" s="62">
        <v>4</v>
      </c>
      <c r="S76" s="66">
        <f t="shared" si="10"/>
        <v>3.5</v>
      </c>
      <c r="T76" s="69">
        <v>1</v>
      </c>
    </row>
    <row r="77" spans="1:20" outlineLevel="1">
      <c r="A77">
        <v>15</v>
      </c>
      <c r="B77" s="35" t="s">
        <v>34</v>
      </c>
      <c r="C77" s="9">
        <v>1520</v>
      </c>
      <c r="D77" s="3" t="s">
        <v>115</v>
      </c>
      <c r="E77" s="80">
        <f t="shared" si="7"/>
        <v>3.5238095238095233</v>
      </c>
      <c r="F77" s="41">
        <v>5</v>
      </c>
      <c r="G77" s="44">
        <v>6</v>
      </c>
      <c r="H77" s="47">
        <f t="shared" si="8"/>
        <v>5.5</v>
      </c>
      <c r="I77" s="50">
        <v>1</v>
      </c>
      <c r="J77" s="73">
        <v>5</v>
      </c>
      <c r="K77" s="76">
        <v>3</v>
      </c>
      <c r="L77" s="27">
        <v>5</v>
      </c>
      <c r="M77" s="53">
        <v>5</v>
      </c>
      <c r="N77" s="56">
        <f t="shared" si="9"/>
        <v>4.333333333333333</v>
      </c>
      <c r="O77" s="56">
        <v>3</v>
      </c>
      <c r="P77" s="56">
        <v>4.333333333333333</v>
      </c>
      <c r="Q77" s="59">
        <v>3</v>
      </c>
      <c r="R77" s="62">
        <v>4</v>
      </c>
      <c r="S77" s="66">
        <f t="shared" si="10"/>
        <v>3.5</v>
      </c>
      <c r="T77" s="69">
        <v>1</v>
      </c>
    </row>
    <row r="78" spans="1:20" outlineLevel="1">
      <c r="A78">
        <v>15</v>
      </c>
      <c r="B78" s="35" t="s">
        <v>34</v>
      </c>
      <c r="C78" s="9">
        <v>1506</v>
      </c>
      <c r="D78" s="3" t="s">
        <v>116</v>
      </c>
      <c r="E78" s="80">
        <f t="shared" si="7"/>
        <v>3.6428571428571428</v>
      </c>
      <c r="F78" s="41">
        <v>0</v>
      </c>
      <c r="G78" s="44">
        <v>5</v>
      </c>
      <c r="H78" s="47">
        <f t="shared" si="8"/>
        <v>2.5</v>
      </c>
      <c r="I78" s="50">
        <v>0</v>
      </c>
      <c r="J78" s="73">
        <v>6</v>
      </c>
      <c r="K78" s="76"/>
      <c r="L78" s="27">
        <v>4</v>
      </c>
      <c r="M78" s="53">
        <v>4</v>
      </c>
      <c r="N78" s="56">
        <f t="shared" si="9"/>
        <v>4</v>
      </c>
      <c r="O78" s="56"/>
      <c r="P78" s="56">
        <v>4</v>
      </c>
      <c r="Q78" s="59">
        <v>6</v>
      </c>
      <c r="R78" s="62">
        <v>6</v>
      </c>
      <c r="S78" s="66">
        <f t="shared" si="10"/>
        <v>6</v>
      </c>
      <c r="T78" s="69">
        <v>3</v>
      </c>
    </row>
    <row r="79" spans="1:20" outlineLevel="1">
      <c r="A79">
        <v>15</v>
      </c>
      <c r="B79" s="35" t="s">
        <v>34</v>
      </c>
      <c r="C79" s="9">
        <v>1512</v>
      </c>
      <c r="D79" s="3" t="s">
        <v>117</v>
      </c>
      <c r="E79" s="80">
        <f t="shared" si="7"/>
        <v>3.6904761904761907</v>
      </c>
      <c r="F79" s="41">
        <v>4</v>
      </c>
      <c r="G79" s="44">
        <v>6</v>
      </c>
      <c r="H79" s="47">
        <f t="shared" si="8"/>
        <v>5</v>
      </c>
      <c r="I79" s="50">
        <v>1</v>
      </c>
      <c r="J79" s="73">
        <v>5</v>
      </c>
      <c r="K79" s="76">
        <v>4</v>
      </c>
      <c r="L79" s="27">
        <v>5</v>
      </c>
      <c r="M79" s="53">
        <v>5</v>
      </c>
      <c r="N79" s="56">
        <f t="shared" si="9"/>
        <v>4.666666666666667</v>
      </c>
      <c r="O79" s="56">
        <v>4</v>
      </c>
      <c r="P79" s="56">
        <v>4.666666666666667</v>
      </c>
      <c r="Q79" s="59">
        <v>5</v>
      </c>
      <c r="R79" s="62">
        <v>4</v>
      </c>
      <c r="S79" s="66">
        <f t="shared" si="10"/>
        <v>4.5</v>
      </c>
      <c r="T79" s="69">
        <v>1</v>
      </c>
    </row>
    <row r="80" spans="1:20" outlineLevel="1">
      <c r="A80">
        <v>15</v>
      </c>
      <c r="B80" s="35" t="s">
        <v>34</v>
      </c>
      <c r="C80" s="9">
        <v>1516</v>
      </c>
      <c r="D80" s="3" t="s">
        <v>118</v>
      </c>
      <c r="E80" s="80">
        <f t="shared" si="7"/>
        <v>3.9761904761904767</v>
      </c>
      <c r="F80" s="41">
        <v>6</v>
      </c>
      <c r="G80" s="44">
        <v>5</v>
      </c>
      <c r="H80" s="47">
        <f t="shared" si="8"/>
        <v>5.5</v>
      </c>
      <c r="I80" s="50">
        <v>1</v>
      </c>
      <c r="J80" s="73">
        <v>4</v>
      </c>
      <c r="K80" s="76">
        <v>6</v>
      </c>
      <c r="L80" s="27">
        <v>4</v>
      </c>
      <c r="M80" s="53">
        <v>4</v>
      </c>
      <c r="N80" s="56">
        <f t="shared" si="9"/>
        <v>4.666666666666667</v>
      </c>
      <c r="O80" s="56">
        <v>6</v>
      </c>
      <c r="P80" s="56">
        <v>4.666666666666667</v>
      </c>
      <c r="Q80" s="59">
        <v>6</v>
      </c>
      <c r="R80" s="62">
        <v>6</v>
      </c>
      <c r="S80" s="66">
        <f t="shared" si="10"/>
        <v>6</v>
      </c>
      <c r="T80" s="69">
        <v>2</v>
      </c>
    </row>
    <row r="81" spans="1:20" outlineLevel="1">
      <c r="A81">
        <v>15</v>
      </c>
      <c r="B81" s="35" t="s">
        <v>34</v>
      </c>
      <c r="C81" s="9">
        <v>1508</v>
      </c>
      <c r="D81" s="3" t="s">
        <v>119</v>
      </c>
      <c r="E81" s="80">
        <f t="shared" si="7"/>
        <v>3.0952380952380949</v>
      </c>
      <c r="F81" s="41">
        <v>2</v>
      </c>
      <c r="G81" s="44">
        <v>0</v>
      </c>
      <c r="H81" s="47">
        <f t="shared" si="8"/>
        <v>1</v>
      </c>
      <c r="I81" s="50">
        <v>0</v>
      </c>
      <c r="J81" s="73">
        <v>5</v>
      </c>
      <c r="K81" s="76">
        <v>3</v>
      </c>
      <c r="L81" s="27">
        <v>5</v>
      </c>
      <c r="M81" s="53">
        <v>5</v>
      </c>
      <c r="N81" s="56">
        <f t="shared" si="9"/>
        <v>4.333333333333333</v>
      </c>
      <c r="O81" s="56">
        <v>3</v>
      </c>
      <c r="P81" s="56">
        <v>4.333333333333333</v>
      </c>
      <c r="Q81" s="59">
        <v>6</v>
      </c>
      <c r="R81" s="62">
        <v>6</v>
      </c>
      <c r="S81" s="66">
        <f t="shared" si="10"/>
        <v>6</v>
      </c>
      <c r="T81" s="69">
        <v>1</v>
      </c>
    </row>
    <row r="82" spans="1:20" outlineLevel="1">
      <c r="A82">
        <v>15</v>
      </c>
      <c r="B82" s="35" t="s">
        <v>34</v>
      </c>
      <c r="C82" s="9">
        <v>1504</v>
      </c>
      <c r="D82" s="3" t="s">
        <v>120</v>
      </c>
      <c r="E82" s="80">
        <f t="shared" si="7"/>
        <v>3.6904761904761907</v>
      </c>
      <c r="F82" s="41">
        <v>1</v>
      </c>
      <c r="G82" s="44"/>
      <c r="H82" s="47">
        <f t="shared" si="8"/>
        <v>1</v>
      </c>
      <c r="I82" s="50">
        <v>6</v>
      </c>
      <c r="J82" s="73">
        <v>6</v>
      </c>
      <c r="K82" s="76">
        <v>1</v>
      </c>
      <c r="L82" s="27">
        <v>5</v>
      </c>
      <c r="M82" s="53">
        <v>5</v>
      </c>
      <c r="N82" s="56">
        <f t="shared" si="9"/>
        <v>3.6666666666666665</v>
      </c>
      <c r="O82" s="56">
        <v>1</v>
      </c>
      <c r="P82" s="56">
        <v>3.6666666666666665</v>
      </c>
      <c r="Q82" s="59">
        <v>5</v>
      </c>
      <c r="R82" s="62">
        <v>4</v>
      </c>
      <c r="S82" s="66">
        <f t="shared" si="10"/>
        <v>4.5</v>
      </c>
      <c r="T82" s="69">
        <v>1</v>
      </c>
    </row>
    <row r="83" spans="1:20" outlineLevel="1">
      <c r="A83">
        <v>15</v>
      </c>
      <c r="B83" s="35" t="s">
        <v>34</v>
      </c>
      <c r="C83" s="9">
        <v>1509</v>
      </c>
      <c r="D83" s="3" t="s">
        <v>121</v>
      </c>
      <c r="E83" s="80">
        <f t="shared" si="7"/>
        <v>3</v>
      </c>
      <c r="F83" s="41">
        <v>2</v>
      </c>
      <c r="G83" s="44"/>
      <c r="H83" s="47">
        <f t="shared" si="8"/>
        <v>2</v>
      </c>
      <c r="I83" s="50">
        <v>1</v>
      </c>
      <c r="J83" s="73">
        <v>5</v>
      </c>
      <c r="K83" s="76">
        <v>2</v>
      </c>
      <c r="L83" s="27">
        <v>5</v>
      </c>
      <c r="M83" s="53">
        <v>5</v>
      </c>
      <c r="N83" s="56">
        <f t="shared" si="9"/>
        <v>4</v>
      </c>
      <c r="O83" s="56">
        <v>2</v>
      </c>
      <c r="P83" s="56">
        <v>4</v>
      </c>
      <c r="Q83" s="59">
        <v>2</v>
      </c>
      <c r="R83" s="62">
        <v>6</v>
      </c>
      <c r="S83" s="66">
        <f t="shared" si="10"/>
        <v>4</v>
      </c>
      <c r="T83" s="69">
        <v>1</v>
      </c>
    </row>
    <row r="84" spans="1:20" outlineLevel="1">
      <c r="A84">
        <v>15</v>
      </c>
      <c r="B84" s="35" t="s">
        <v>34</v>
      </c>
      <c r="C84" s="9">
        <v>1501</v>
      </c>
      <c r="D84" s="3" t="s">
        <v>122</v>
      </c>
      <c r="E84" s="80">
        <f t="shared" si="7"/>
        <v>3.2619047619047623</v>
      </c>
      <c r="F84" s="41">
        <v>1</v>
      </c>
      <c r="G84" s="44"/>
      <c r="H84" s="47">
        <f t="shared" si="8"/>
        <v>1</v>
      </c>
      <c r="I84" s="50">
        <v>1</v>
      </c>
      <c r="J84" s="73">
        <v>6</v>
      </c>
      <c r="K84" s="76">
        <v>4</v>
      </c>
      <c r="L84" s="27">
        <v>5</v>
      </c>
      <c r="M84" s="53">
        <v>5</v>
      </c>
      <c r="N84" s="56">
        <f t="shared" si="9"/>
        <v>4.666666666666667</v>
      </c>
      <c r="O84" s="56">
        <v>4</v>
      </c>
      <c r="P84" s="56">
        <v>4.666666666666667</v>
      </c>
      <c r="Q84" s="59">
        <v>3</v>
      </c>
      <c r="R84" s="62">
        <v>4</v>
      </c>
      <c r="S84" s="66">
        <f t="shared" si="10"/>
        <v>3.5</v>
      </c>
      <c r="T84" s="69">
        <v>2</v>
      </c>
    </row>
    <row r="85" spans="1:20" outlineLevel="1">
      <c r="A85">
        <v>15</v>
      </c>
      <c r="B85" s="35" t="s">
        <v>34</v>
      </c>
      <c r="C85" s="9">
        <v>1507</v>
      </c>
      <c r="D85" s="3" t="s">
        <v>123</v>
      </c>
      <c r="E85" s="80">
        <f t="shared" si="7"/>
        <v>4.1428571428571432</v>
      </c>
      <c r="F85" s="41">
        <v>1</v>
      </c>
      <c r="G85" s="44"/>
      <c r="H85" s="47">
        <f t="shared" si="8"/>
        <v>1</v>
      </c>
      <c r="I85" s="50">
        <v>5</v>
      </c>
      <c r="J85" s="73">
        <v>6</v>
      </c>
      <c r="K85" s="76">
        <v>4</v>
      </c>
      <c r="L85" s="27">
        <v>4</v>
      </c>
      <c r="M85" s="53">
        <v>4</v>
      </c>
      <c r="N85" s="56">
        <f t="shared" si="9"/>
        <v>4</v>
      </c>
      <c r="O85" s="56">
        <v>4</v>
      </c>
      <c r="P85" s="56">
        <v>4</v>
      </c>
      <c r="Q85" s="59">
        <v>6</v>
      </c>
      <c r="R85" s="62">
        <v>6</v>
      </c>
      <c r="S85" s="66">
        <f t="shared" si="10"/>
        <v>6</v>
      </c>
      <c r="T85" s="69">
        <v>3</v>
      </c>
    </row>
    <row r="86" spans="1:20" outlineLevel="1">
      <c r="A86">
        <v>15</v>
      </c>
      <c r="B86" s="35" t="s">
        <v>34</v>
      </c>
      <c r="C86" s="9">
        <v>1510</v>
      </c>
      <c r="D86" s="3" t="s">
        <v>124</v>
      </c>
      <c r="E86" s="80">
        <f t="shared" si="7"/>
        <v>2.7142857142857144</v>
      </c>
      <c r="F86" s="41">
        <v>1</v>
      </c>
      <c r="G86" s="44"/>
      <c r="H86" s="47">
        <f t="shared" si="8"/>
        <v>1</v>
      </c>
      <c r="I86" s="50">
        <v>0</v>
      </c>
      <c r="J86" s="73">
        <v>5</v>
      </c>
      <c r="K86" s="76">
        <v>2</v>
      </c>
      <c r="L86" s="27">
        <v>5</v>
      </c>
      <c r="M86" s="53">
        <v>5</v>
      </c>
      <c r="N86" s="56">
        <f t="shared" si="9"/>
        <v>4</v>
      </c>
      <c r="O86" s="56">
        <v>2</v>
      </c>
      <c r="P86" s="56">
        <v>4</v>
      </c>
      <c r="Q86" s="59">
        <v>3</v>
      </c>
      <c r="R86" s="62">
        <v>5</v>
      </c>
      <c r="S86" s="66">
        <f t="shared" si="10"/>
        <v>4</v>
      </c>
      <c r="T86" s="69">
        <v>1</v>
      </c>
    </row>
    <row r="87" spans="1:20" outlineLevel="1">
      <c r="A87">
        <v>15</v>
      </c>
      <c r="B87" s="35" t="s">
        <v>34</v>
      </c>
      <c r="C87" s="9">
        <v>1519</v>
      </c>
      <c r="D87" s="3" t="s">
        <v>125</v>
      </c>
      <c r="E87" s="80">
        <f t="shared" si="7"/>
        <v>4.2142857142857144</v>
      </c>
      <c r="F87" s="41">
        <v>6</v>
      </c>
      <c r="G87" s="44">
        <v>0</v>
      </c>
      <c r="H87" s="47">
        <f t="shared" si="8"/>
        <v>3</v>
      </c>
      <c r="I87" s="50">
        <v>6</v>
      </c>
      <c r="J87" s="73">
        <v>6</v>
      </c>
      <c r="K87" s="76"/>
      <c r="L87" s="27">
        <v>5</v>
      </c>
      <c r="M87" s="53">
        <v>5</v>
      </c>
      <c r="N87" s="56">
        <f t="shared" si="9"/>
        <v>5</v>
      </c>
      <c r="O87" s="56"/>
      <c r="P87" s="56">
        <v>5</v>
      </c>
      <c r="Q87" s="59">
        <v>3</v>
      </c>
      <c r="R87" s="62">
        <v>4</v>
      </c>
      <c r="S87" s="66">
        <f t="shared" si="10"/>
        <v>3.5</v>
      </c>
      <c r="T87" s="69">
        <v>1</v>
      </c>
    </row>
    <row r="88" spans="1:20" outlineLevel="1">
      <c r="A88">
        <v>15</v>
      </c>
      <c r="B88" s="35" t="s">
        <v>34</v>
      </c>
      <c r="C88" s="9">
        <v>1523</v>
      </c>
      <c r="D88" s="3" t="s">
        <v>126</v>
      </c>
      <c r="E88" s="80">
        <f t="shared" si="7"/>
        <v>2.8095238095238098</v>
      </c>
      <c r="F88" s="41">
        <v>1</v>
      </c>
      <c r="G88" s="44"/>
      <c r="H88" s="47">
        <f t="shared" si="8"/>
        <v>1</v>
      </c>
      <c r="I88" s="50">
        <v>0</v>
      </c>
      <c r="J88" s="73">
        <v>4</v>
      </c>
      <c r="K88" s="76">
        <v>2</v>
      </c>
      <c r="L88" s="27">
        <v>4</v>
      </c>
      <c r="M88" s="53">
        <v>4</v>
      </c>
      <c r="N88" s="56">
        <f t="shared" si="9"/>
        <v>3.3333333333333335</v>
      </c>
      <c r="O88" s="56">
        <v>2</v>
      </c>
      <c r="P88" s="56">
        <v>3.3333333333333335</v>
      </c>
      <c r="Q88" s="59">
        <v>6</v>
      </c>
      <c r="R88" s="62">
        <v>6</v>
      </c>
      <c r="S88" s="66">
        <f t="shared" si="10"/>
        <v>6</v>
      </c>
      <c r="T88" s="69">
        <v>2</v>
      </c>
    </row>
    <row r="89" spans="1:20" outlineLevel="1">
      <c r="A89">
        <v>15</v>
      </c>
      <c r="B89" s="35" t="s">
        <v>34</v>
      </c>
      <c r="C89" s="9">
        <v>1503</v>
      </c>
      <c r="D89" s="3" t="s">
        <v>127</v>
      </c>
      <c r="E89" s="80">
        <f t="shared" si="7"/>
        <v>3.5952380952380953</v>
      </c>
      <c r="F89" s="41">
        <v>3</v>
      </c>
      <c r="G89" s="44">
        <v>6</v>
      </c>
      <c r="H89" s="47">
        <f t="shared" si="8"/>
        <v>4.5</v>
      </c>
      <c r="I89" s="50">
        <v>1</v>
      </c>
      <c r="J89" s="73">
        <v>5</v>
      </c>
      <c r="K89" s="76">
        <v>1</v>
      </c>
      <c r="L89" s="27">
        <v>5</v>
      </c>
      <c r="M89" s="53">
        <v>4</v>
      </c>
      <c r="N89" s="56">
        <f t="shared" si="9"/>
        <v>3.3333333333333335</v>
      </c>
      <c r="O89" s="56">
        <v>1</v>
      </c>
      <c r="P89" s="56">
        <v>3.3333333333333335</v>
      </c>
      <c r="Q89" s="59">
        <v>6</v>
      </c>
      <c r="R89" s="62">
        <v>6</v>
      </c>
      <c r="S89" s="66">
        <f t="shared" si="10"/>
        <v>6</v>
      </c>
      <c r="T89" s="69">
        <v>2</v>
      </c>
    </row>
    <row r="90" spans="1:20" outlineLevel="1">
      <c r="A90">
        <v>15</v>
      </c>
      <c r="B90" s="35" t="s">
        <v>34</v>
      </c>
      <c r="C90" s="9">
        <v>1502</v>
      </c>
      <c r="D90" s="3" t="s">
        <v>128</v>
      </c>
      <c r="E90" s="80">
        <f t="shared" si="7"/>
        <v>3.8333333333333335</v>
      </c>
      <c r="F90" s="41">
        <v>3</v>
      </c>
      <c r="G90" s="44">
        <v>6</v>
      </c>
      <c r="H90" s="47">
        <f t="shared" si="8"/>
        <v>4.5</v>
      </c>
      <c r="I90" s="50">
        <v>1</v>
      </c>
      <c r="J90" s="73">
        <v>5</v>
      </c>
      <c r="K90" s="76">
        <v>4</v>
      </c>
      <c r="L90" s="27">
        <v>5</v>
      </c>
      <c r="M90" s="53">
        <v>5</v>
      </c>
      <c r="N90" s="56">
        <f t="shared" si="9"/>
        <v>4.666666666666667</v>
      </c>
      <c r="O90" s="56">
        <v>4</v>
      </c>
      <c r="P90" s="56">
        <v>4.666666666666667</v>
      </c>
      <c r="Q90" s="59">
        <v>6</v>
      </c>
      <c r="R90" s="62">
        <v>6</v>
      </c>
      <c r="S90" s="66">
        <f t="shared" si="10"/>
        <v>6</v>
      </c>
      <c r="T90" s="69">
        <v>1</v>
      </c>
    </row>
    <row r="91" spans="1:20">
      <c r="A91">
        <v>15</v>
      </c>
      <c r="B91" s="35" t="s">
        <v>34</v>
      </c>
      <c r="C91" s="9" t="s">
        <v>352</v>
      </c>
      <c r="D91" s="3" t="s">
        <v>354</v>
      </c>
      <c r="E91" s="83">
        <f>AVERAGE(E68:E90)</f>
        <v>3.5217391304347827</v>
      </c>
      <c r="F91" s="41"/>
      <c r="G91" s="44"/>
      <c r="H91" s="47"/>
      <c r="I91" s="50"/>
      <c r="J91" s="73"/>
      <c r="K91" s="76"/>
      <c r="L91" s="27"/>
      <c r="M91" s="53"/>
      <c r="N91" s="56"/>
      <c r="O91" s="56"/>
      <c r="P91" s="56"/>
      <c r="Q91" s="59"/>
      <c r="R91" s="62"/>
      <c r="S91" s="66"/>
      <c r="T91" s="69"/>
    </row>
    <row r="92" spans="1:20" outlineLevel="1">
      <c r="A92">
        <v>16</v>
      </c>
      <c r="B92" s="35" t="s">
        <v>27</v>
      </c>
      <c r="C92" s="9">
        <v>1608</v>
      </c>
      <c r="D92" s="3" t="s">
        <v>15</v>
      </c>
      <c r="E92" s="80">
        <f t="shared" si="7"/>
        <v>5.333333333333333</v>
      </c>
      <c r="F92" s="41">
        <v>4</v>
      </c>
      <c r="G92" s="44"/>
      <c r="H92" s="47">
        <f t="shared" si="8"/>
        <v>4</v>
      </c>
      <c r="I92" s="50"/>
      <c r="J92" s="73">
        <v>6</v>
      </c>
      <c r="K92" s="76">
        <v>3</v>
      </c>
      <c r="L92" s="27">
        <v>6</v>
      </c>
      <c r="M92" s="53">
        <v>6</v>
      </c>
      <c r="N92" s="56">
        <f t="shared" ref="N92:N103" si="11">AVERAGE(K92:M92)</f>
        <v>5</v>
      </c>
      <c r="O92" s="56">
        <v>3</v>
      </c>
      <c r="P92" s="56">
        <v>5</v>
      </c>
      <c r="Q92" s="59"/>
      <c r="R92" s="63">
        <v>6</v>
      </c>
      <c r="S92" s="66">
        <f t="shared" si="10"/>
        <v>6</v>
      </c>
      <c r="T92" s="70">
        <v>6</v>
      </c>
    </row>
    <row r="93" spans="1:20" outlineLevel="1">
      <c r="A93">
        <v>16</v>
      </c>
      <c r="B93" s="35" t="s">
        <v>27</v>
      </c>
      <c r="C93" s="9">
        <v>1605</v>
      </c>
      <c r="D93" s="3" t="s">
        <v>16</v>
      </c>
      <c r="E93" s="80">
        <f t="shared" si="7"/>
        <v>3.9523809523809521</v>
      </c>
      <c r="F93" s="41">
        <v>1</v>
      </c>
      <c r="G93" s="44"/>
      <c r="H93" s="47">
        <f t="shared" si="8"/>
        <v>1</v>
      </c>
      <c r="I93" s="50">
        <v>1</v>
      </c>
      <c r="J93" s="73">
        <v>6</v>
      </c>
      <c r="K93" s="76">
        <v>3</v>
      </c>
      <c r="L93" s="27">
        <v>5</v>
      </c>
      <c r="M93" s="53">
        <v>5</v>
      </c>
      <c r="N93" s="56">
        <f t="shared" si="11"/>
        <v>4.333333333333333</v>
      </c>
      <c r="O93" s="56">
        <v>3</v>
      </c>
      <c r="P93" s="56">
        <v>4.333333333333333</v>
      </c>
      <c r="Q93" s="59"/>
      <c r="R93" s="63">
        <v>5</v>
      </c>
      <c r="S93" s="66">
        <f t="shared" si="10"/>
        <v>5</v>
      </c>
      <c r="T93" s="70">
        <v>6</v>
      </c>
    </row>
    <row r="94" spans="1:20" outlineLevel="1">
      <c r="A94">
        <v>16</v>
      </c>
      <c r="B94" s="35" t="s">
        <v>27</v>
      </c>
      <c r="C94" s="9">
        <v>1602</v>
      </c>
      <c r="D94" s="3" t="s">
        <v>17</v>
      </c>
      <c r="E94" s="80">
        <f t="shared" si="7"/>
        <v>4</v>
      </c>
      <c r="F94" s="41">
        <v>1</v>
      </c>
      <c r="G94" s="44"/>
      <c r="H94" s="47">
        <f t="shared" si="8"/>
        <v>1</v>
      </c>
      <c r="I94" s="50">
        <v>1</v>
      </c>
      <c r="J94" s="73">
        <v>6</v>
      </c>
      <c r="K94" s="76">
        <v>4</v>
      </c>
      <c r="L94" s="27">
        <v>5</v>
      </c>
      <c r="M94" s="53">
        <v>6</v>
      </c>
      <c r="N94" s="56">
        <f t="shared" si="11"/>
        <v>5</v>
      </c>
      <c r="O94" s="56">
        <v>4</v>
      </c>
      <c r="P94" s="56">
        <v>5</v>
      </c>
      <c r="Q94" s="59"/>
      <c r="R94" s="63">
        <v>6</v>
      </c>
      <c r="S94" s="66">
        <f t="shared" si="10"/>
        <v>6</v>
      </c>
      <c r="T94" s="70"/>
    </row>
    <row r="95" spans="1:20" outlineLevel="1">
      <c r="A95">
        <v>16</v>
      </c>
      <c r="B95" s="35" t="s">
        <v>27</v>
      </c>
      <c r="C95" s="9">
        <v>1609</v>
      </c>
      <c r="D95" s="3" t="s">
        <v>18</v>
      </c>
      <c r="E95" s="80">
        <f t="shared" si="7"/>
        <v>3.666666666666667</v>
      </c>
      <c r="F95" s="41">
        <v>1</v>
      </c>
      <c r="G95" s="44"/>
      <c r="H95" s="47">
        <f t="shared" si="8"/>
        <v>1</v>
      </c>
      <c r="I95" s="50">
        <v>0</v>
      </c>
      <c r="J95" s="73">
        <v>6</v>
      </c>
      <c r="K95" s="76">
        <v>0</v>
      </c>
      <c r="L95" s="27">
        <v>5</v>
      </c>
      <c r="M95" s="53">
        <v>5</v>
      </c>
      <c r="N95" s="56">
        <f t="shared" si="11"/>
        <v>3.3333333333333335</v>
      </c>
      <c r="O95" s="56">
        <v>0</v>
      </c>
      <c r="P95" s="56">
        <v>3.3333333333333335</v>
      </c>
      <c r="Q95" s="59"/>
      <c r="R95" s="63">
        <v>6</v>
      </c>
      <c r="S95" s="66">
        <f t="shared" si="10"/>
        <v>6</v>
      </c>
      <c r="T95" s="70">
        <v>6</v>
      </c>
    </row>
    <row r="96" spans="1:20" outlineLevel="1">
      <c r="A96">
        <v>16</v>
      </c>
      <c r="B96" s="35" t="s">
        <v>27</v>
      </c>
      <c r="C96" s="9">
        <v>1607</v>
      </c>
      <c r="D96" s="3" t="s">
        <v>19</v>
      </c>
      <c r="E96" s="80">
        <f t="shared" si="7"/>
        <v>4.4285714285714288</v>
      </c>
      <c r="F96" s="41">
        <v>3</v>
      </c>
      <c r="G96" s="44"/>
      <c r="H96" s="47">
        <f t="shared" si="8"/>
        <v>3</v>
      </c>
      <c r="I96" s="50">
        <v>1</v>
      </c>
      <c r="J96" s="73">
        <v>6</v>
      </c>
      <c r="K96" s="76">
        <v>3</v>
      </c>
      <c r="L96" s="27">
        <v>6</v>
      </c>
      <c r="M96" s="53">
        <v>6</v>
      </c>
      <c r="N96" s="56">
        <f t="shared" si="11"/>
        <v>5</v>
      </c>
      <c r="O96" s="56">
        <v>3</v>
      </c>
      <c r="P96" s="56">
        <v>5</v>
      </c>
      <c r="Q96" s="59"/>
      <c r="R96" s="63">
        <v>6</v>
      </c>
      <c r="S96" s="66">
        <f t="shared" si="10"/>
        <v>6</v>
      </c>
      <c r="T96" s="70">
        <v>5</v>
      </c>
    </row>
    <row r="97" spans="1:20" outlineLevel="1">
      <c r="A97">
        <v>16</v>
      </c>
      <c r="B97" s="35" t="s">
        <v>27</v>
      </c>
      <c r="C97" s="9">
        <v>1603</v>
      </c>
      <c r="D97" s="3" t="s">
        <v>20</v>
      </c>
      <c r="E97" s="80">
        <f t="shared" si="7"/>
        <v>3.6190476190476195</v>
      </c>
      <c r="F97" s="41">
        <v>1</v>
      </c>
      <c r="G97" s="44"/>
      <c r="H97" s="47">
        <f t="shared" si="8"/>
        <v>1</v>
      </c>
      <c r="I97" s="50">
        <v>1</v>
      </c>
      <c r="J97" s="73">
        <v>6</v>
      </c>
      <c r="K97" s="76">
        <v>4</v>
      </c>
      <c r="L97" s="27">
        <v>5</v>
      </c>
      <c r="M97" s="53">
        <v>5</v>
      </c>
      <c r="N97" s="56">
        <f t="shared" si="11"/>
        <v>4.666666666666667</v>
      </c>
      <c r="O97" s="56">
        <v>4</v>
      </c>
      <c r="P97" s="56">
        <v>4.666666666666667</v>
      </c>
      <c r="Q97" s="59"/>
      <c r="R97" s="63">
        <v>6</v>
      </c>
      <c r="S97" s="66">
        <f t="shared" si="10"/>
        <v>6</v>
      </c>
      <c r="T97" s="70">
        <v>2</v>
      </c>
    </row>
    <row r="98" spans="1:20" outlineLevel="1">
      <c r="A98">
        <v>16</v>
      </c>
      <c r="B98" s="35" t="s">
        <v>27</v>
      </c>
      <c r="C98" s="9">
        <v>1606</v>
      </c>
      <c r="D98" s="3" t="s">
        <v>21</v>
      </c>
      <c r="E98" s="80">
        <f t="shared" si="7"/>
        <v>4.2380952380952381</v>
      </c>
      <c r="F98" s="41">
        <v>4</v>
      </c>
      <c r="G98" s="44"/>
      <c r="H98" s="47">
        <f t="shared" si="8"/>
        <v>4</v>
      </c>
      <c r="I98" s="50">
        <v>1</v>
      </c>
      <c r="J98" s="73">
        <v>6</v>
      </c>
      <c r="K98" s="76">
        <v>4</v>
      </c>
      <c r="L98" s="27">
        <v>6</v>
      </c>
      <c r="M98" s="53">
        <v>6</v>
      </c>
      <c r="N98" s="56">
        <f t="shared" si="11"/>
        <v>5.333333333333333</v>
      </c>
      <c r="O98" s="56">
        <v>4</v>
      </c>
      <c r="P98" s="56">
        <v>5.333333333333333</v>
      </c>
      <c r="Q98" s="59"/>
      <c r="R98" s="63">
        <v>6</v>
      </c>
      <c r="S98" s="66">
        <f t="shared" si="10"/>
        <v>6</v>
      </c>
      <c r="T98" s="70">
        <v>2</v>
      </c>
    </row>
    <row r="99" spans="1:20" outlineLevel="1">
      <c r="A99">
        <v>16</v>
      </c>
      <c r="B99" s="35" t="s">
        <v>27</v>
      </c>
      <c r="C99" s="9">
        <v>1604</v>
      </c>
      <c r="D99" s="3" t="s">
        <v>22</v>
      </c>
      <c r="E99" s="80">
        <f t="shared" si="7"/>
        <v>4.3809523809523805</v>
      </c>
      <c r="F99" s="41">
        <v>1</v>
      </c>
      <c r="G99" s="44"/>
      <c r="H99" s="47">
        <f t="shared" si="8"/>
        <v>1</v>
      </c>
      <c r="I99" s="50">
        <v>1</v>
      </c>
      <c r="J99" s="73">
        <v>6</v>
      </c>
      <c r="K99" s="76">
        <v>4</v>
      </c>
      <c r="L99" s="27">
        <v>6</v>
      </c>
      <c r="M99" s="53">
        <v>6</v>
      </c>
      <c r="N99" s="56">
        <f t="shared" si="11"/>
        <v>5.333333333333333</v>
      </c>
      <c r="O99" s="56">
        <v>4</v>
      </c>
      <c r="P99" s="56">
        <v>5.333333333333333</v>
      </c>
      <c r="Q99" s="59"/>
      <c r="R99" s="63">
        <v>6</v>
      </c>
      <c r="S99" s="66">
        <f t="shared" si="10"/>
        <v>6</v>
      </c>
      <c r="T99" s="70">
        <v>6</v>
      </c>
    </row>
    <row r="100" spans="1:20" outlineLevel="1">
      <c r="A100">
        <v>16</v>
      </c>
      <c r="B100" s="35" t="s">
        <v>27</v>
      </c>
      <c r="C100" s="9">
        <v>1610</v>
      </c>
      <c r="D100" s="3" t="s">
        <v>23</v>
      </c>
      <c r="E100" s="80">
        <f t="shared" si="7"/>
        <v>4.0952380952380949</v>
      </c>
      <c r="F100" s="41">
        <v>1</v>
      </c>
      <c r="G100" s="44"/>
      <c r="H100" s="47">
        <f t="shared" si="8"/>
        <v>1</v>
      </c>
      <c r="I100" s="50">
        <v>1</v>
      </c>
      <c r="J100" s="73">
        <v>6</v>
      </c>
      <c r="K100" s="76">
        <v>3</v>
      </c>
      <c r="L100" s="27">
        <v>5</v>
      </c>
      <c r="M100" s="53">
        <v>5</v>
      </c>
      <c r="N100" s="56">
        <f t="shared" si="11"/>
        <v>4.333333333333333</v>
      </c>
      <c r="O100" s="56">
        <v>3</v>
      </c>
      <c r="P100" s="56">
        <v>4.333333333333333</v>
      </c>
      <c r="Q100" s="59"/>
      <c r="R100" s="63">
        <v>6</v>
      </c>
      <c r="S100" s="66">
        <f t="shared" si="10"/>
        <v>6</v>
      </c>
      <c r="T100" s="70">
        <v>6</v>
      </c>
    </row>
    <row r="101" spans="1:20" outlineLevel="1">
      <c r="A101">
        <v>16</v>
      </c>
      <c r="B101" s="35" t="s">
        <v>27</v>
      </c>
      <c r="C101" s="9">
        <v>1601</v>
      </c>
      <c r="D101" s="3" t="s">
        <v>24</v>
      </c>
      <c r="E101" s="80">
        <f t="shared" si="7"/>
        <v>4.0952380952380949</v>
      </c>
      <c r="F101" s="41">
        <v>1</v>
      </c>
      <c r="G101" s="44"/>
      <c r="H101" s="47">
        <f t="shared" si="8"/>
        <v>1</v>
      </c>
      <c r="I101" s="50">
        <v>0</v>
      </c>
      <c r="J101" s="73">
        <v>6</v>
      </c>
      <c r="K101" s="76">
        <v>4</v>
      </c>
      <c r="L101" s="27">
        <v>6</v>
      </c>
      <c r="M101" s="53">
        <v>6</v>
      </c>
      <c r="N101" s="56">
        <f t="shared" si="11"/>
        <v>5.333333333333333</v>
      </c>
      <c r="O101" s="56">
        <v>4</v>
      </c>
      <c r="P101" s="56">
        <v>5.333333333333333</v>
      </c>
      <c r="Q101" s="59"/>
      <c r="R101" s="63">
        <v>6</v>
      </c>
      <c r="S101" s="66">
        <f t="shared" si="10"/>
        <v>6</v>
      </c>
      <c r="T101" s="70">
        <v>5</v>
      </c>
    </row>
    <row r="102" spans="1:20" outlineLevel="1">
      <c r="A102">
        <v>16</v>
      </c>
      <c r="B102" s="35" t="s">
        <v>27</v>
      </c>
      <c r="C102" s="9">
        <v>1612</v>
      </c>
      <c r="D102" s="3" t="s">
        <v>25</v>
      </c>
      <c r="E102" s="80">
        <f t="shared" si="7"/>
        <v>4</v>
      </c>
      <c r="F102" s="41">
        <v>1</v>
      </c>
      <c r="G102" s="44"/>
      <c r="H102" s="47">
        <f t="shared" si="8"/>
        <v>1</v>
      </c>
      <c r="I102" s="50">
        <v>1</v>
      </c>
      <c r="J102" s="73">
        <v>6</v>
      </c>
      <c r="K102" s="76">
        <v>3</v>
      </c>
      <c r="L102" s="27">
        <v>6</v>
      </c>
      <c r="M102" s="53">
        <v>6</v>
      </c>
      <c r="N102" s="56">
        <f t="shared" si="11"/>
        <v>5</v>
      </c>
      <c r="O102" s="56">
        <v>3</v>
      </c>
      <c r="P102" s="56">
        <v>5</v>
      </c>
      <c r="Q102" s="59"/>
      <c r="R102" s="63">
        <v>6</v>
      </c>
      <c r="S102" s="66">
        <f t="shared" si="10"/>
        <v>6</v>
      </c>
      <c r="T102" s="70">
        <v>4</v>
      </c>
    </row>
    <row r="103" spans="1:20" outlineLevel="1">
      <c r="A103">
        <v>16</v>
      </c>
      <c r="B103" s="35" t="s">
        <v>27</v>
      </c>
      <c r="C103" s="9">
        <v>1611</v>
      </c>
      <c r="D103" s="3" t="s">
        <v>26</v>
      </c>
      <c r="E103" s="80">
        <f t="shared" si="7"/>
        <v>3.7222222222222228</v>
      </c>
      <c r="F103" s="41">
        <v>1</v>
      </c>
      <c r="G103" s="44"/>
      <c r="H103" s="47">
        <f t="shared" si="8"/>
        <v>1</v>
      </c>
      <c r="I103" s="50">
        <v>0</v>
      </c>
      <c r="J103" s="73">
        <v>6</v>
      </c>
      <c r="K103" s="76">
        <v>2</v>
      </c>
      <c r="L103" s="27">
        <v>6</v>
      </c>
      <c r="M103" s="53">
        <v>6</v>
      </c>
      <c r="N103" s="56">
        <f t="shared" si="11"/>
        <v>4.666666666666667</v>
      </c>
      <c r="O103" s="56">
        <v>2</v>
      </c>
      <c r="P103" s="56">
        <v>4.666666666666667</v>
      </c>
      <c r="Q103" s="59"/>
      <c r="R103" s="63">
        <v>6</v>
      </c>
      <c r="S103" s="66">
        <f t="shared" si="10"/>
        <v>6</v>
      </c>
      <c r="T103" s="70"/>
    </row>
    <row r="104" spans="1:20">
      <c r="A104">
        <v>16</v>
      </c>
      <c r="B104" s="35" t="s">
        <v>27</v>
      </c>
      <c r="C104" s="9" t="s">
        <v>352</v>
      </c>
      <c r="D104" s="3" t="s">
        <v>354</v>
      </c>
      <c r="E104" s="83">
        <f>AVERAGE(E92:E103)</f>
        <v>4.1276455026455023</v>
      </c>
      <c r="F104" s="41"/>
      <c r="G104" s="44"/>
      <c r="H104" s="47"/>
      <c r="I104" s="50"/>
      <c r="J104" s="73"/>
      <c r="K104" s="76"/>
      <c r="L104" s="27"/>
      <c r="M104" s="53"/>
      <c r="N104" s="56"/>
      <c r="O104" s="56"/>
      <c r="P104" s="56"/>
      <c r="Q104" s="59"/>
      <c r="R104" s="62"/>
      <c r="S104" s="66"/>
      <c r="T104" s="69"/>
    </row>
    <row r="105" spans="1:20" outlineLevel="1">
      <c r="A105">
        <v>17</v>
      </c>
      <c r="B105" s="35" t="s">
        <v>35</v>
      </c>
      <c r="C105" s="9">
        <v>1704</v>
      </c>
      <c r="D105" s="3" t="s">
        <v>129</v>
      </c>
      <c r="E105" s="80">
        <f t="shared" si="7"/>
        <v>4.5</v>
      </c>
      <c r="F105" s="41">
        <v>6</v>
      </c>
      <c r="G105" s="44"/>
      <c r="H105" s="47">
        <f t="shared" si="8"/>
        <v>6</v>
      </c>
      <c r="I105" s="50">
        <v>4</v>
      </c>
      <c r="J105" s="73">
        <v>6</v>
      </c>
      <c r="K105" s="76">
        <v>3</v>
      </c>
      <c r="L105" s="27">
        <v>4</v>
      </c>
      <c r="M105" s="53">
        <v>5</v>
      </c>
      <c r="N105" s="56">
        <f t="shared" ref="N105:N135" si="12">AVERAGE(K105:M105)</f>
        <v>4</v>
      </c>
      <c r="O105" s="56">
        <v>3</v>
      </c>
      <c r="P105" s="56">
        <v>3</v>
      </c>
      <c r="Q105" s="59">
        <v>5</v>
      </c>
      <c r="R105" s="62">
        <v>4</v>
      </c>
      <c r="S105" s="66">
        <f t="shared" si="10"/>
        <v>4.5</v>
      </c>
      <c r="T105" s="69">
        <v>4</v>
      </c>
    </row>
    <row r="106" spans="1:20" outlineLevel="1">
      <c r="A106">
        <v>17</v>
      </c>
      <c r="B106" s="35" t="s">
        <v>35</v>
      </c>
      <c r="C106" s="9">
        <v>1714</v>
      </c>
      <c r="D106" s="3" t="s">
        <v>130</v>
      </c>
      <c r="E106" s="80">
        <f t="shared" si="7"/>
        <v>4</v>
      </c>
      <c r="F106" s="41">
        <v>2</v>
      </c>
      <c r="G106" s="44"/>
      <c r="H106" s="47">
        <f t="shared" si="8"/>
        <v>2</v>
      </c>
      <c r="I106" s="50">
        <v>1</v>
      </c>
      <c r="J106" s="73">
        <v>6</v>
      </c>
      <c r="K106" s="76">
        <v>6</v>
      </c>
      <c r="L106" s="27">
        <v>4</v>
      </c>
      <c r="M106" s="53">
        <v>5</v>
      </c>
      <c r="N106" s="56">
        <f t="shared" si="12"/>
        <v>5</v>
      </c>
      <c r="O106" s="56">
        <v>6</v>
      </c>
      <c r="P106" s="56">
        <v>6</v>
      </c>
      <c r="Q106" s="59"/>
      <c r="R106" s="62">
        <v>5</v>
      </c>
      <c r="S106" s="66"/>
      <c r="T106" s="69">
        <v>4</v>
      </c>
    </row>
    <row r="107" spans="1:20" outlineLevel="1">
      <c r="A107">
        <v>17</v>
      </c>
      <c r="B107" s="35" t="s">
        <v>35</v>
      </c>
      <c r="C107" s="9">
        <v>1710</v>
      </c>
      <c r="D107" s="3" t="s">
        <v>131</v>
      </c>
      <c r="E107" s="80">
        <f t="shared" si="7"/>
        <v>2</v>
      </c>
      <c r="F107" s="41">
        <v>2</v>
      </c>
      <c r="G107" s="44"/>
      <c r="H107" s="47">
        <f t="shared" si="8"/>
        <v>2</v>
      </c>
      <c r="I107" s="50">
        <v>1</v>
      </c>
      <c r="J107" s="73">
        <v>3</v>
      </c>
      <c r="K107" s="76">
        <v>0</v>
      </c>
      <c r="L107" s="27">
        <v>4</v>
      </c>
      <c r="M107" s="53">
        <v>5</v>
      </c>
      <c r="N107" s="56">
        <f t="shared" si="12"/>
        <v>3</v>
      </c>
      <c r="O107" s="56">
        <v>0</v>
      </c>
      <c r="P107" s="56">
        <v>0</v>
      </c>
      <c r="Q107" s="59"/>
      <c r="R107" s="62">
        <v>5</v>
      </c>
      <c r="S107" s="66"/>
      <c r="T107" s="69">
        <v>3</v>
      </c>
    </row>
    <row r="108" spans="1:20" outlineLevel="1">
      <c r="A108">
        <v>17</v>
      </c>
      <c r="B108" s="35" t="s">
        <v>35</v>
      </c>
      <c r="C108" s="9">
        <v>1708</v>
      </c>
      <c r="D108" s="3" t="s">
        <v>132</v>
      </c>
      <c r="E108" s="80">
        <f t="shared" si="7"/>
        <v>3.4444444444444446</v>
      </c>
      <c r="F108" s="41">
        <v>3</v>
      </c>
      <c r="G108" s="44"/>
      <c r="H108" s="47">
        <f t="shared" si="8"/>
        <v>3</v>
      </c>
      <c r="I108" s="50">
        <v>0</v>
      </c>
      <c r="J108" s="73">
        <v>3</v>
      </c>
      <c r="K108" s="76">
        <v>6</v>
      </c>
      <c r="L108" s="27">
        <v>5</v>
      </c>
      <c r="M108" s="53">
        <v>6</v>
      </c>
      <c r="N108" s="56">
        <f t="shared" si="12"/>
        <v>5.666666666666667</v>
      </c>
      <c r="O108" s="56">
        <v>6</v>
      </c>
      <c r="P108" s="56">
        <v>6</v>
      </c>
      <c r="Q108" s="59"/>
      <c r="R108" s="62">
        <v>5</v>
      </c>
      <c r="S108" s="66"/>
      <c r="T108" s="69">
        <v>3</v>
      </c>
    </row>
    <row r="109" spans="1:20" outlineLevel="1">
      <c r="A109">
        <v>17</v>
      </c>
      <c r="B109" s="35" t="s">
        <v>35</v>
      </c>
      <c r="C109" s="9">
        <v>1717</v>
      </c>
      <c r="D109" s="3" t="s">
        <v>133</v>
      </c>
      <c r="E109" s="80">
        <f t="shared" si="7"/>
        <v>2.3333333333333335</v>
      </c>
      <c r="F109" s="41">
        <v>1</v>
      </c>
      <c r="G109" s="44"/>
      <c r="H109" s="47">
        <f t="shared" si="8"/>
        <v>1</v>
      </c>
      <c r="I109" s="50">
        <v>0</v>
      </c>
      <c r="J109" s="73">
        <v>3</v>
      </c>
      <c r="K109" s="76">
        <v>3</v>
      </c>
      <c r="L109" s="27">
        <v>4</v>
      </c>
      <c r="M109" s="53">
        <v>5</v>
      </c>
      <c r="N109" s="56">
        <f t="shared" si="12"/>
        <v>4</v>
      </c>
      <c r="O109" s="56">
        <v>3</v>
      </c>
      <c r="P109" s="56">
        <v>3</v>
      </c>
      <c r="Q109" s="59"/>
      <c r="R109" s="62">
        <v>5</v>
      </c>
      <c r="S109" s="66"/>
      <c r="T109" s="69">
        <v>3</v>
      </c>
    </row>
    <row r="110" spans="1:20" outlineLevel="1">
      <c r="A110">
        <v>17</v>
      </c>
      <c r="B110" s="35" t="s">
        <v>35</v>
      </c>
      <c r="C110" s="9">
        <v>1715</v>
      </c>
      <c r="D110" s="3" t="s">
        <v>134</v>
      </c>
      <c r="E110" s="80">
        <f t="shared" si="7"/>
        <v>2.4444444444444442</v>
      </c>
      <c r="F110" s="41">
        <v>1</v>
      </c>
      <c r="G110" s="44"/>
      <c r="H110" s="47">
        <f t="shared" si="8"/>
        <v>1</v>
      </c>
      <c r="I110" s="50">
        <v>2</v>
      </c>
      <c r="J110" s="73">
        <v>6</v>
      </c>
      <c r="K110" s="76">
        <v>0</v>
      </c>
      <c r="L110" s="27">
        <v>3</v>
      </c>
      <c r="M110" s="53">
        <v>5</v>
      </c>
      <c r="N110" s="56">
        <f t="shared" si="12"/>
        <v>2.6666666666666665</v>
      </c>
      <c r="O110" s="56">
        <v>0</v>
      </c>
      <c r="P110" s="56">
        <v>0</v>
      </c>
      <c r="Q110" s="59"/>
      <c r="R110" s="62">
        <v>6</v>
      </c>
      <c r="S110" s="66"/>
      <c r="T110" s="69">
        <v>3</v>
      </c>
    </row>
    <row r="111" spans="1:20" outlineLevel="1">
      <c r="A111">
        <v>17</v>
      </c>
      <c r="B111" s="35" t="s">
        <v>35</v>
      </c>
      <c r="C111" s="9">
        <v>1716</v>
      </c>
      <c r="D111" s="3" t="s">
        <v>135</v>
      </c>
      <c r="E111" s="80">
        <f t="shared" si="7"/>
        <v>3</v>
      </c>
      <c r="F111" s="41">
        <v>4</v>
      </c>
      <c r="G111" s="44"/>
      <c r="H111" s="47">
        <f t="shared" si="8"/>
        <v>4</v>
      </c>
      <c r="I111" s="50">
        <v>1</v>
      </c>
      <c r="J111" s="73">
        <v>3</v>
      </c>
      <c r="K111" s="76">
        <v>3</v>
      </c>
      <c r="L111" s="27">
        <v>4</v>
      </c>
      <c r="M111" s="53">
        <v>5</v>
      </c>
      <c r="N111" s="56">
        <f t="shared" si="12"/>
        <v>4</v>
      </c>
      <c r="O111" s="56">
        <v>3</v>
      </c>
      <c r="P111" s="56">
        <v>3</v>
      </c>
      <c r="Q111" s="59"/>
      <c r="R111" s="62">
        <v>5</v>
      </c>
      <c r="S111" s="66"/>
      <c r="T111" s="69">
        <v>3</v>
      </c>
    </row>
    <row r="112" spans="1:20" outlineLevel="1">
      <c r="A112">
        <v>17</v>
      </c>
      <c r="B112" s="35" t="s">
        <v>35</v>
      </c>
      <c r="C112" s="9">
        <v>1725</v>
      </c>
      <c r="D112" s="3" t="s">
        <v>136</v>
      </c>
      <c r="E112" s="80">
        <f t="shared" si="7"/>
        <v>3.3333333333333335</v>
      </c>
      <c r="F112" s="41">
        <v>2</v>
      </c>
      <c r="G112" s="44"/>
      <c r="H112" s="47">
        <f t="shared" si="8"/>
        <v>2</v>
      </c>
      <c r="I112" s="50">
        <v>1</v>
      </c>
      <c r="J112" s="73">
        <v>6</v>
      </c>
      <c r="K112" s="76">
        <v>3</v>
      </c>
      <c r="L112" s="27">
        <v>4</v>
      </c>
      <c r="M112" s="53">
        <v>5</v>
      </c>
      <c r="N112" s="56">
        <f t="shared" si="12"/>
        <v>4</v>
      </c>
      <c r="O112" s="56">
        <v>3</v>
      </c>
      <c r="P112" s="56">
        <v>3</v>
      </c>
      <c r="Q112" s="59"/>
      <c r="R112" s="62">
        <v>5</v>
      </c>
      <c r="S112" s="66"/>
      <c r="T112" s="69">
        <v>4</v>
      </c>
    </row>
    <row r="113" spans="1:20" outlineLevel="1">
      <c r="A113">
        <v>17</v>
      </c>
      <c r="B113" s="35" t="s">
        <v>35</v>
      </c>
      <c r="C113" s="9">
        <v>1721</v>
      </c>
      <c r="D113" s="3" t="s">
        <v>137</v>
      </c>
      <c r="E113" s="80">
        <f t="shared" si="7"/>
        <v>2.8333333333333335</v>
      </c>
      <c r="F113" s="41">
        <v>2</v>
      </c>
      <c r="G113" s="44"/>
      <c r="H113" s="47">
        <f t="shared" si="8"/>
        <v>2</v>
      </c>
      <c r="I113" s="50">
        <v>2</v>
      </c>
      <c r="J113" s="73">
        <v>3</v>
      </c>
      <c r="K113" s="76">
        <v>3</v>
      </c>
      <c r="L113" s="27">
        <v>4</v>
      </c>
      <c r="M113" s="53">
        <v>5</v>
      </c>
      <c r="N113" s="56">
        <f t="shared" si="12"/>
        <v>4</v>
      </c>
      <c r="O113" s="56">
        <v>3</v>
      </c>
      <c r="P113" s="56">
        <v>3</v>
      </c>
      <c r="Q113" s="59"/>
      <c r="R113" s="62">
        <v>5</v>
      </c>
      <c r="S113" s="66"/>
      <c r="T113" s="69">
        <v>3</v>
      </c>
    </row>
    <row r="114" spans="1:20" outlineLevel="1">
      <c r="A114">
        <v>17</v>
      </c>
      <c r="B114" s="35" t="s">
        <v>35</v>
      </c>
      <c r="C114" s="9">
        <v>1712</v>
      </c>
      <c r="D114" s="3" t="s">
        <v>138</v>
      </c>
      <c r="E114" s="80">
        <f t="shared" si="7"/>
        <v>3.5</v>
      </c>
      <c r="F114" s="41">
        <v>3</v>
      </c>
      <c r="G114" s="44"/>
      <c r="H114" s="47">
        <f t="shared" si="8"/>
        <v>3</v>
      </c>
      <c r="I114" s="50">
        <v>1</v>
      </c>
      <c r="J114" s="73">
        <v>6</v>
      </c>
      <c r="K114" s="76">
        <v>4</v>
      </c>
      <c r="L114" s="27">
        <v>3</v>
      </c>
      <c r="M114" s="53">
        <v>5</v>
      </c>
      <c r="N114" s="56">
        <f t="shared" si="12"/>
        <v>4</v>
      </c>
      <c r="O114" s="56">
        <v>4</v>
      </c>
      <c r="P114" s="56">
        <v>4</v>
      </c>
      <c r="Q114" s="59"/>
      <c r="R114" s="62">
        <v>5</v>
      </c>
      <c r="S114" s="66"/>
      <c r="T114" s="69">
        <v>3</v>
      </c>
    </row>
    <row r="115" spans="1:20" outlineLevel="1">
      <c r="A115">
        <v>17</v>
      </c>
      <c r="B115" s="35" t="s">
        <v>35</v>
      </c>
      <c r="C115" s="9">
        <v>1701</v>
      </c>
      <c r="D115" s="3" t="s">
        <v>139</v>
      </c>
      <c r="E115" s="80">
        <f t="shared" si="7"/>
        <v>5</v>
      </c>
      <c r="F115" s="41">
        <v>6</v>
      </c>
      <c r="G115" s="44"/>
      <c r="H115" s="47">
        <f t="shared" si="8"/>
        <v>6</v>
      </c>
      <c r="I115" s="50">
        <v>4</v>
      </c>
      <c r="J115" s="73">
        <v>6</v>
      </c>
      <c r="K115" s="76">
        <v>6</v>
      </c>
      <c r="L115" s="27">
        <v>4</v>
      </c>
      <c r="M115" s="53">
        <v>5</v>
      </c>
      <c r="N115" s="56">
        <f t="shared" si="12"/>
        <v>5</v>
      </c>
      <c r="O115" s="56">
        <v>6</v>
      </c>
      <c r="P115" s="56">
        <v>6</v>
      </c>
      <c r="Q115" s="59"/>
      <c r="R115" s="62">
        <v>5</v>
      </c>
      <c r="S115" s="66"/>
      <c r="T115" s="69">
        <v>3</v>
      </c>
    </row>
    <row r="116" spans="1:20" outlineLevel="1">
      <c r="A116">
        <v>17</v>
      </c>
      <c r="B116" s="35" t="s">
        <v>35</v>
      </c>
      <c r="C116" s="9">
        <v>1727</v>
      </c>
      <c r="D116" s="3" t="s">
        <v>140</v>
      </c>
      <c r="E116" s="80">
        <f t="shared" si="7"/>
        <v>1.8333333333333333</v>
      </c>
      <c r="F116" s="41">
        <v>1</v>
      </c>
      <c r="G116" s="44"/>
      <c r="H116" s="47">
        <f t="shared" si="8"/>
        <v>1</v>
      </c>
      <c r="I116" s="50">
        <v>1</v>
      </c>
      <c r="J116" s="73">
        <v>3</v>
      </c>
      <c r="K116" s="76">
        <v>0</v>
      </c>
      <c r="L116" s="27">
        <v>4</v>
      </c>
      <c r="M116" s="53">
        <v>5</v>
      </c>
      <c r="N116" s="56">
        <f t="shared" si="12"/>
        <v>3</v>
      </c>
      <c r="O116" s="56">
        <v>0</v>
      </c>
      <c r="P116" s="56">
        <v>0</v>
      </c>
      <c r="Q116" s="59"/>
      <c r="R116" s="62">
        <v>5</v>
      </c>
      <c r="S116" s="66"/>
      <c r="T116" s="69">
        <v>3</v>
      </c>
    </row>
    <row r="117" spans="1:20" outlineLevel="1">
      <c r="A117">
        <v>17</v>
      </c>
      <c r="B117" s="35" t="s">
        <v>35</v>
      </c>
      <c r="C117" s="9">
        <v>1724</v>
      </c>
      <c r="D117" s="3" t="s">
        <v>141</v>
      </c>
      <c r="E117" s="80">
        <f t="shared" si="7"/>
        <v>3</v>
      </c>
      <c r="F117" s="41">
        <v>1</v>
      </c>
      <c r="G117" s="44"/>
      <c r="H117" s="47">
        <f t="shared" si="8"/>
        <v>1</v>
      </c>
      <c r="I117" s="50">
        <v>4</v>
      </c>
      <c r="J117" s="73">
        <v>6</v>
      </c>
      <c r="K117" s="76">
        <v>0</v>
      </c>
      <c r="L117" s="27">
        <v>4</v>
      </c>
      <c r="M117" s="53">
        <v>5</v>
      </c>
      <c r="N117" s="56">
        <f t="shared" si="12"/>
        <v>3</v>
      </c>
      <c r="O117" s="56">
        <v>0</v>
      </c>
      <c r="P117" s="56">
        <v>0</v>
      </c>
      <c r="Q117" s="59"/>
      <c r="R117" s="62">
        <v>5</v>
      </c>
      <c r="S117" s="66"/>
      <c r="T117" s="69">
        <v>4</v>
      </c>
    </row>
    <row r="118" spans="1:20" outlineLevel="1">
      <c r="A118">
        <v>17</v>
      </c>
      <c r="B118" s="35" t="s">
        <v>35</v>
      </c>
      <c r="C118" s="9">
        <v>1729</v>
      </c>
      <c r="D118" s="3" t="s">
        <v>35</v>
      </c>
      <c r="E118" s="80">
        <f t="shared" si="7"/>
        <v>2.1111111111111112</v>
      </c>
      <c r="F118" s="41">
        <v>1</v>
      </c>
      <c r="G118" s="44"/>
      <c r="H118" s="47">
        <f t="shared" si="8"/>
        <v>1</v>
      </c>
      <c r="I118" s="50">
        <v>0</v>
      </c>
      <c r="J118" s="73">
        <v>6</v>
      </c>
      <c r="K118" s="76">
        <v>0</v>
      </c>
      <c r="L118" s="27">
        <v>3</v>
      </c>
      <c r="M118" s="53">
        <v>5</v>
      </c>
      <c r="N118" s="56">
        <f t="shared" si="12"/>
        <v>2.6666666666666665</v>
      </c>
      <c r="O118" s="56">
        <v>0</v>
      </c>
      <c r="P118" s="56">
        <v>0</v>
      </c>
      <c r="Q118" s="59"/>
      <c r="R118" s="62">
        <v>5</v>
      </c>
      <c r="S118" s="66"/>
      <c r="T118" s="69">
        <v>3</v>
      </c>
    </row>
    <row r="119" spans="1:20" outlineLevel="1">
      <c r="A119">
        <v>17</v>
      </c>
      <c r="B119" s="35" t="s">
        <v>35</v>
      </c>
      <c r="C119" s="9">
        <v>1728</v>
      </c>
      <c r="D119" s="3" t="s">
        <v>142</v>
      </c>
      <c r="E119" s="80">
        <f t="shared" si="7"/>
        <v>2.8571428571428572</v>
      </c>
      <c r="F119" s="41">
        <v>2</v>
      </c>
      <c r="G119" s="44"/>
      <c r="H119" s="47">
        <f t="shared" si="8"/>
        <v>2</v>
      </c>
      <c r="I119" s="50">
        <v>6</v>
      </c>
      <c r="J119" s="73">
        <v>3</v>
      </c>
      <c r="K119" s="76">
        <v>2</v>
      </c>
      <c r="L119" s="27">
        <v>2</v>
      </c>
      <c r="M119" s="53">
        <v>2</v>
      </c>
      <c r="N119" s="56">
        <f t="shared" si="12"/>
        <v>2</v>
      </c>
      <c r="O119" s="56">
        <v>2</v>
      </c>
      <c r="P119" s="56">
        <v>2</v>
      </c>
      <c r="Q119" s="59">
        <v>3</v>
      </c>
      <c r="R119" s="62">
        <v>3</v>
      </c>
      <c r="S119" s="66">
        <f t="shared" si="10"/>
        <v>3</v>
      </c>
      <c r="T119" s="69">
        <v>2</v>
      </c>
    </row>
    <row r="120" spans="1:20" outlineLevel="1">
      <c r="A120">
        <v>17</v>
      </c>
      <c r="B120" s="35" t="s">
        <v>35</v>
      </c>
      <c r="C120" s="9">
        <v>1702</v>
      </c>
      <c r="D120" s="3" t="s">
        <v>143</v>
      </c>
      <c r="E120" s="80">
        <f t="shared" si="7"/>
        <v>2.7380952380952377</v>
      </c>
      <c r="F120" s="41">
        <v>0</v>
      </c>
      <c r="G120" s="44"/>
      <c r="H120" s="47">
        <f t="shared" si="8"/>
        <v>0</v>
      </c>
      <c r="I120" s="50">
        <v>1</v>
      </c>
      <c r="J120" s="73">
        <v>6</v>
      </c>
      <c r="K120" s="76">
        <v>0</v>
      </c>
      <c r="L120" s="27">
        <v>6</v>
      </c>
      <c r="M120" s="53">
        <v>5</v>
      </c>
      <c r="N120" s="56">
        <f t="shared" si="12"/>
        <v>3.6666666666666665</v>
      </c>
      <c r="O120" s="56">
        <v>0</v>
      </c>
      <c r="P120" s="56">
        <v>0</v>
      </c>
      <c r="Q120" s="59">
        <v>6</v>
      </c>
      <c r="R120" s="62">
        <v>5</v>
      </c>
      <c r="S120" s="66">
        <f t="shared" si="10"/>
        <v>5.5</v>
      </c>
      <c r="T120" s="69">
        <v>3</v>
      </c>
    </row>
    <row r="121" spans="1:20" outlineLevel="1">
      <c r="A121">
        <v>17</v>
      </c>
      <c r="B121" s="35" t="s">
        <v>35</v>
      </c>
      <c r="C121" s="9">
        <v>1705</v>
      </c>
      <c r="D121" s="3" t="s">
        <v>144</v>
      </c>
      <c r="E121" s="80">
        <f t="shared" si="7"/>
        <v>3.1111111111111107</v>
      </c>
      <c r="F121" s="41">
        <v>6</v>
      </c>
      <c r="G121" s="44"/>
      <c r="H121" s="47">
        <f t="shared" si="8"/>
        <v>6</v>
      </c>
      <c r="I121" s="50">
        <v>0</v>
      </c>
      <c r="J121" s="73">
        <v>6</v>
      </c>
      <c r="K121" s="76">
        <v>0</v>
      </c>
      <c r="L121" s="27">
        <v>6</v>
      </c>
      <c r="M121" s="53">
        <v>5</v>
      </c>
      <c r="N121" s="56">
        <f t="shared" si="12"/>
        <v>3.6666666666666665</v>
      </c>
      <c r="O121" s="56">
        <v>0</v>
      </c>
      <c r="P121" s="56">
        <v>0</v>
      </c>
      <c r="Q121" s="59"/>
      <c r="R121" s="62">
        <v>5</v>
      </c>
      <c r="S121" s="66"/>
      <c r="T121" s="69">
        <v>3</v>
      </c>
    </row>
    <row r="122" spans="1:20" outlineLevel="1">
      <c r="A122">
        <v>17</v>
      </c>
      <c r="B122" s="35" t="s">
        <v>35</v>
      </c>
      <c r="C122" s="9">
        <v>1711</v>
      </c>
      <c r="D122" s="3" t="s">
        <v>145</v>
      </c>
      <c r="E122" s="80">
        <f t="shared" si="7"/>
        <v>3.7222222222222219</v>
      </c>
      <c r="F122" s="41">
        <v>3</v>
      </c>
      <c r="G122" s="44"/>
      <c r="H122" s="47">
        <f t="shared" si="8"/>
        <v>3</v>
      </c>
      <c r="I122" s="50">
        <v>1</v>
      </c>
      <c r="J122" s="73">
        <v>6</v>
      </c>
      <c r="K122" s="76">
        <v>4</v>
      </c>
      <c r="L122" s="27">
        <v>4</v>
      </c>
      <c r="M122" s="53">
        <v>5</v>
      </c>
      <c r="N122" s="56">
        <f t="shared" si="12"/>
        <v>4.333333333333333</v>
      </c>
      <c r="O122" s="56">
        <v>4</v>
      </c>
      <c r="P122" s="56">
        <v>4</v>
      </c>
      <c r="Q122" s="59"/>
      <c r="R122" s="62">
        <v>5</v>
      </c>
      <c r="S122" s="66"/>
      <c r="T122" s="69">
        <v>4</v>
      </c>
    </row>
    <row r="123" spans="1:20" outlineLevel="1">
      <c r="A123">
        <v>17</v>
      </c>
      <c r="B123" s="35" t="s">
        <v>35</v>
      </c>
      <c r="C123" s="9">
        <v>1722</v>
      </c>
      <c r="D123" s="3" t="s">
        <v>146</v>
      </c>
      <c r="E123" s="80">
        <f t="shared" si="7"/>
        <v>3.3333333333333335</v>
      </c>
      <c r="F123" s="41">
        <v>1</v>
      </c>
      <c r="G123" s="44"/>
      <c r="H123" s="47">
        <f t="shared" si="8"/>
        <v>1</v>
      </c>
      <c r="I123" s="50">
        <v>1</v>
      </c>
      <c r="J123" s="73">
        <v>6</v>
      </c>
      <c r="K123" s="76">
        <v>4</v>
      </c>
      <c r="L123" s="27">
        <v>3</v>
      </c>
      <c r="M123" s="53">
        <v>5</v>
      </c>
      <c r="N123" s="56">
        <f t="shared" si="12"/>
        <v>4</v>
      </c>
      <c r="O123" s="56">
        <v>4</v>
      </c>
      <c r="P123" s="56">
        <v>4</v>
      </c>
      <c r="Q123" s="59"/>
      <c r="R123" s="62">
        <v>4</v>
      </c>
      <c r="S123" s="66"/>
      <c r="T123" s="69">
        <v>4</v>
      </c>
    </row>
    <row r="124" spans="1:20" outlineLevel="1">
      <c r="A124">
        <v>17</v>
      </c>
      <c r="B124" s="35" t="s">
        <v>35</v>
      </c>
      <c r="C124" s="9">
        <v>1718</v>
      </c>
      <c r="D124" s="3" t="s">
        <v>147</v>
      </c>
      <c r="E124" s="80">
        <f t="shared" si="7"/>
        <v>2.0555555555555558</v>
      </c>
      <c r="F124" s="41">
        <v>1</v>
      </c>
      <c r="G124" s="44"/>
      <c r="H124" s="47">
        <f t="shared" si="8"/>
        <v>1</v>
      </c>
      <c r="I124" s="50">
        <v>1</v>
      </c>
      <c r="J124" s="73">
        <v>3</v>
      </c>
      <c r="K124" s="76">
        <v>2</v>
      </c>
      <c r="L124" s="27">
        <v>4</v>
      </c>
      <c r="M124" s="53">
        <v>4</v>
      </c>
      <c r="N124" s="56">
        <f t="shared" si="12"/>
        <v>3.3333333333333335</v>
      </c>
      <c r="O124" s="56">
        <v>2</v>
      </c>
      <c r="P124" s="56">
        <v>2</v>
      </c>
      <c r="Q124" s="59"/>
      <c r="R124" s="62">
        <v>4</v>
      </c>
      <c r="S124" s="66"/>
      <c r="T124" s="69">
        <v>2</v>
      </c>
    </row>
    <row r="125" spans="1:20" outlineLevel="1">
      <c r="A125">
        <v>17</v>
      </c>
      <c r="B125" s="35" t="s">
        <v>35</v>
      </c>
      <c r="C125" s="9">
        <v>1709</v>
      </c>
      <c r="D125" s="3" t="s">
        <v>148</v>
      </c>
      <c r="E125" s="80">
        <f t="shared" si="7"/>
        <v>3.6666666666666665</v>
      </c>
      <c r="F125" s="41">
        <v>3</v>
      </c>
      <c r="G125" s="44"/>
      <c r="H125" s="47">
        <f t="shared" si="8"/>
        <v>3</v>
      </c>
      <c r="I125" s="50">
        <v>2</v>
      </c>
      <c r="J125" s="73">
        <v>3</v>
      </c>
      <c r="K125" s="76">
        <v>6</v>
      </c>
      <c r="L125" s="27">
        <v>4</v>
      </c>
      <c r="M125" s="53">
        <v>5</v>
      </c>
      <c r="N125" s="56">
        <f t="shared" si="12"/>
        <v>5</v>
      </c>
      <c r="O125" s="56">
        <v>6</v>
      </c>
      <c r="P125" s="56">
        <v>6</v>
      </c>
      <c r="Q125" s="59"/>
      <c r="R125" s="62">
        <v>5</v>
      </c>
      <c r="S125" s="66"/>
      <c r="T125" s="69">
        <v>3</v>
      </c>
    </row>
    <row r="126" spans="1:20" outlineLevel="1">
      <c r="A126">
        <v>17</v>
      </c>
      <c r="B126" s="35" t="s">
        <v>35</v>
      </c>
      <c r="C126" s="9">
        <v>1707</v>
      </c>
      <c r="D126" s="3" t="s">
        <v>149</v>
      </c>
      <c r="E126" s="80">
        <f t="shared" si="7"/>
        <v>3.8888888888888888</v>
      </c>
      <c r="F126" s="41">
        <v>3</v>
      </c>
      <c r="G126" s="44"/>
      <c r="H126" s="47">
        <f t="shared" si="8"/>
        <v>3</v>
      </c>
      <c r="I126" s="50">
        <v>0</v>
      </c>
      <c r="J126" s="73">
        <v>6</v>
      </c>
      <c r="K126" s="76">
        <v>6</v>
      </c>
      <c r="L126" s="27">
        <v>5</v>
      </c>
      <c r="M126" s="53">
        <v>5</v>
      </c>
      <c r="N126" s="56">
        <f t="shared" si="12"/>
        <v>5.333333333333333</v>
      </c>
      <c r="O126" s="56">
        <v>6</v>
      </c>
      <c r="P126" s="56">
        <v>6</v>
      </c>
      <c r="Q126" s="59"/>
      <c r="R126" s="62">
        <v>5</v>
      </c>
      <c r="S126" s="66"/>
      <c r="T126" s="69">
        <v>3</v>
      </c>
    </row>
    <row r="127" spans="1:20" outlineLevel="1">
      <c r="A127">
        <v>17</v>
      </c>
      <c r="B127" s="35" t="s">
        <v>35</v>
      </c>
      <c r="C127" s="9">
        <v>1720</v>
      </c>
      <c r="D127" s="3" t="s">
        <v>150</v>
      </c>
      <c r="E127" s="80">
        <f t="shared" si="7"/>
        <v>2.9761904761904767</v>
      </c>
      <c r="F127" s="41">
        <v>2</v>
      </c>
      <c r="G127" s="44"/>
      <c r="H127" s="47">
        <f t="shared" si="8"/>
        <v>2</v>
      </c>
      <c r="I127" s="50">
        <v>1</v>
      </c>
      <c r="J127" s="73">
        <v>6</v>
      </c>
      <c r="K127" s="76">
        <v>2</v>
      </c>
      <c r="L127" s="27">
        <v>2</v>
      </c>
      <c r="M127" s="53">
        <v>3</v>
      </c>
      <c r="N127" s="56">
        <f t="shared" si="12"/>
        <v>2.3333333333333335</v>
      </c>
      <c r="O127" s="56">
        <v>2</v>
      </c>
      <c r="P127" s="56">
        <v>2</v>
      </c>
      <c r="Q127" s="59">
        <v>5</v>
      </c>
      <c r="R127" s="62">
        <v>4</v>
      </c>
      <c r="S127" s="66">
        <f t="shared" si="10"/>
        <v>4.5</v>
      </c>
      <c r="T127" s="69">
        <v>3</v>
      </c>
    </row>
    <row r="128" spans="1:20" outlineLevel="1">
      <c r="A128">
        <v>17</v>
      </c>
      <c r="B128" s="35" t="s">
        <v>35</v>
      </c>
      <c r="C128" s="9">
        <v>1703</v>
      </c>
      <c r="D128" s="3" t="s">
        <v>151</v>
      </c>
      <c r="E128" s="80">
        <f t="shared" si="7"/>
        <v>2.4523809523809521</v>
      </c>
      <c r="F128" s="41">
        <v>0</v>
      </c>
      <c r="G128" s="44"/>
      <c r="H128" s="47">
        <f t="shared" si="8"/>
        <v>0</v>
      </c>
      <c r="I128" s="50">
        <v>0</v>
      </c>
      <c r="J128" s="73">
        <v>6</v>
      </c>
      <c r="K128" s="76">
        <v>0</v>
      </c>
      <c r="L128" s="27">
        <v>6</v>
      </c>
      <c r="M128" s="53">
        <v>5</v>
      </c>
      <c r="N128" s="56">
        <f t="shared" si="12"/>
        <v>3.6666666666666665</v>
      </c>
      <c r="O128" s="56">
        <v>0</v>
      </c>
      <c r="P128" s="56">
        <v>0</v>
      </c>
      <c r="Q128" s="59">
        <v>6</v>
      </c>
      <c r="R128" s="62">
        <v>5</v>
      </c>
      <c r="S128" s="66">
        <f t="shared" si="10"/>
        <v>5.5</v>
      </c>
      <c r="T128" s="69">
        <v>2</v>
      </c>
    </row>
    <row r="129" spans="1:20" outlineLevel="1">
      <c r="A129">
        <v>17</v>
      </c>
      <c r="B129" s="35" t="s">
        <v>35</v>
      </c>
      <c r="C129" s="9">
        <v>1706</v>
      </c>
      <c r="D129" s="3" t="s">
        <v>152</v>
      </c>
      <c r="E129" s="80">
        <f t="shared" si="7"/>
        <v>4.5</v>
      </c>
      <c r="F129" s="41">
        <v>6</v>
      </c>
      <c r="G129" s="44"/>
      <c r="H129" s="47">
        <f t="shared" si="8"/>
        <v>6</v>
      </c>
      <c r="I129" s="50">
        <v>0</v>
      </c>
      <c r="J129" s="73">
        <v>6</v>
      </c>
      <c r="K129" s="76">
        <v>6</v>
      </c>
      <c r="L129" s="27">
        <v>5</v>
      </c>
      <c r="M129" s="53">
        <v>4</v>
      </c>
      <c r="N129" s="56">
        <f t="shared" si="12"/>
        <v>5</v>
      </c>
      <c r="O129" s="56">
        <v>6</v>
      </c>
      <c r="P129" s="56">
        <v>6</v>
      </c>
      <c r="Q129" s="59"/>
      <c r="R129" s="62">
        <v>5</v>
      </c>
      <c r="S129" s="66"/>
      <c r="T129" s="69">
        <v>4</v>
      </c>
    </row>
    <row r="130" spans="1:20" outlineLevel="1">
      <c r="A130">
        <v>17</v>
      </c>
      <c r="B130" s="35" t="s">
        <v>35</v>
      </c>
      <c r="C130" s="9">
        <v>1726</v>
      </c>
      <c r="D130" s="3" t="s">
        <v>153</v>
      </c>
      <c r="E130" s="80">
        <f t="shared" si="7"/>
        <v>3.1666666666666665</v>
      </c>
      <c r="F130" s="41">
        <v>2</v>
      </c>
      <c r="G130" s="44"/>
      <c r="H130" s="47">
        <f t="shared" si="8"/>
        <v>2</v>
      </c>
      <c r="I130" s="50">
        <v>5</v>
      </c>
      <c r="J130" s="73">
        <v>6</v>
      </c>
      <c r="K130" s="76">
        <v>0</v>
      </c>
      <c r="L130" s="27">
        <v>4</v>
      </c>
      <c r="M130" s="53">
        <v>5</v>
      </c>
      <c r="N130" s="56">
        <f t="shared" si="12"/>
        <v>3</v>
      </c>
      <c r="O130" s="56">
        <v>0</v>
      </c>
      <c r="P130" s="56">
        <v>0</v>
      </c>
      <c r="Q130" s="59"/>
      <c r="R130" s="62">
        <v>5</v>
      </c>
      <c r="S130" s="66"/>
      <c r="T130" s="69">
        <v>3</v>
      </c>
    </row>
    <row r="131" spans="1:20" outlineLevel="1">
      <c r="A131">
        <v>17</v>
      </c>
      <c r="B131" s="35" t="s">
        <v>35</v>
      </c>
      <c r="C131" s="9">
        <v>1713</v>
      </c>
      <c r="D131" s="3" t="s">
        <v>154</v>
      </c>
      <c r="E131" s="80">
        <f t="shared" si="7"/>
        <v>3.5555555555555554</v>
      </c>
      <c r="F131" s="41">
        <v>1</v>
      </c>
      <c r="G131" s="44"/>
      <c r="H131" s="47">
        <f t="shared" si="8"/>
        <v>1</v>
      </c>
      <c r="I131" s="50">
        <v>3</v>
      </c>
      <c r="J131" s="73">
        <v>6</v>
      </c>
      <c r="K131" s="76">
        <v>4</v>
      </c>
      <c r="L131" s="27">
        <v>4</v>
      </c>
      <c r="M131" s="53">
        <v>5</v>
      </c>
      <c r="N131" s="56">
        <f t="shared" si="12"/>
        <v>4.333333333333333</v>
      </c>
      <c r="O131" s="56">
        <v>4</v>
      </c>
      <c r="P131" s="56">
        <v>4</v>
      </c>
      <c r="Q131" s="59"/>
      <c r="R131" s="62">
        <v>5</v>
      </c>
      <c r="S131" s="66"/>
      <c r="T131" s="69">
        <v>3</v>
      </c>
    </row>
    <row r="132" spans="1:20" outlineLevel="1">
      <c r="A132">
        <v>17</v>
      </c>
      <c r="B132" s="35" t="s">
        <v>35</v>
      </c>
      <c r="C132" s="9">
        <v>1731</v>
      </c>
      <c r="D132" s="3" t="s">
        <v>155</v>
      </c>
      <c r="E132" s="80">
        <f t="shared" ref="E132:E195" si="13">AVERAGE(H132,I132,J132,N132,P132,S132,T132)</f>
        <v>2.9444444444444446</v>
      </c>
      <c r="F132" s="41">
        <v>2</v>
      </c>
      <c r="G132" s="44"/>
      <c r="H132" s="47">
        <f t="shared" ref="H132:H195" si="14">AVERAGE(F132:G132)</f>
        <v>2</v>
      </c>
      <c r="I132" s="50">
        <v>0</v>
      </c>
      <c r="J132" s="73">
        <v>3</v>
      </c>
      <c r="K132" s="76">
        <v>5</v>
      </c>
      <c r="L132" s="27">
        <v>4</v>
      </c>
      <c r="M132" s="53">
        <v>5</v>
      </c>
      <c r="N132" s="56">
        <f t="shared" si="12"/>
        <v>4.666666666666667</v>
      </c>
      <c r="O132" s="56">
        <v>5</v>
      </c>
      <c r="P132" s="56">
        <v>5</v>
      </c>
      <c r="Q132" s="59"/>
      <c r="R132" s="62">
        <v>5</v>
      </c>
      <c r="S132" s="66"/>
      <c r="T132" s="69">
        <v>3</v>
      </c>
    </row>
    <row r="133" spans="1:20" outlineLevel="1">
      <c r="A133">
        <v>17</v>
      </c>
      <c r="B133" s="35" t="s">
        <v>35</v>
      </c>
      <c r="C133" s="9">
        <v>1719</v>
      </c>
      <c r="D133" s="3" t="s">
        <v>156</v>
      </c>
      <c r="E133" s="80">
        <f t="shared" si="13"/>
        <v>2.7222222222222228</v>
      </c>
      <c r="F133" s="41">
        <v>2</v>
      </c>
      <c r="G133" s="44"/>
      <c r="H133" s="47">
        <f t="shared" si="14"/>
        <v>2</v>
      </c>
      <c r="I133" s="50">
        <v>0</v>
      </c>
      <c r="J133" s="73">
        <v>3</v>
      </c>
      <c r="K133" s="76">
        <v>3</v>
      </c>
      <c r="L133" s="27">
        <v>3</v>
      </c>
      <c r="M133" s="53">
        <v>4</v>
      </c>
      <c r="N133" s="56">
        <f t="shared" si="12"/>
        <v>3.3333333333333335</v>
      </c>
      <c r="O133" s="56">
        <v>3</v>
      </c>
      <c r="P133" s="56">
        <v>3</v>
      </c>
      <c r="Q133" s="59"/>
      <c r="R133" s="62">
        <v>4</v>
      </c>
      <c r="S133" s="66"/>
      <c r="T133" s="69">
        <v>5</v>
      </c>
    </row>
    <row r="134" spans="1:20" outlineLevel="1">
      <c r="A134">
        <v>17</v>
      </c>
      <c r="B134" s="35" t="s">
        <v>35</v>
      </c>
      <c r="C134" s="9">
        <v>1723</v>
      </c>
      <c r="D134" s="3" t="s">
        <v>157</v>
      </c>
      <c r="E134" s="80">
        <f t="shared" si="13"/>
        <v>3.5555555555555554</v>
      </c>
      <c r="F134" s="41">
        <v>3</v>
      </c>
      <c r="G134" s="44"/>
      <c r="H134" s="47">
        <f t="shared" si="14"/>
        <v>3</v>
      </c>
      <c r="I134" s="50">
        <v>0</v>
      </c>
      <c r="J134" s="73">
        <v>6</v>
      </c>
      <c r="K134" s="76">
        <v>4</v>
      </c>
      <c r="L134" s="27">
        <v>4</v>
      </c>
      <c r="M134" s="53">
        <v>5</v>
      </c>
      <c r="N134" s="56">
        <f t="shared" si="12"/>
        <v>4.333333333333333</v>
      </c>
      <c r="O134" s="56">
        <v>4</v>
      </c>
      <c r="P134" s="56">
        <v>4</v>
      </c>
      <c r="Q134" s="59"/>
      <c r="R134" s="62">
        <v>5</v>
      </c>
      <c r="S134" s="66"/>
      <c r="T134" s="69">
        <v>4</v>
      </c>
    </row>
    <row r="135" spans="1:20" outlineLevel="1">
      <c r="A135">
        <v>17</v>
      </c>
      <c r="B135" s="35" t="s">
        <v>35</v>
      </c>
      <c r="C135" s="9">
        <v>1730</v>
      </c>
      <c r="D135" s="3" t="s">
        <v>158</v>
      </c>
      <c r="E135" s="80">
        <f t="shared" si="13"/>
        <v>3.2222222222222219</v>
      </c>
      <c r="F135" s="41">
        <v>2</v>
      </c>
      <c r="G135" s="44"/>
      <c r="H135" s="47">
        <f t="shared" si="14"/>
        <v>2</v>
      </c>
      <c r="I135" s="50">
        <v>0</v>
      </c>
      <c r="J135" s="73">
        <v>6</v>
      </c>
      <c r="K135" s="76">
        <v>4</v>
      </c>
      <c r="L135" s="27">
        <v>4</v>
      </c>
      <c r="M135" s="53">
        <v>5</v>
      </c>
      <c r="N135" s="56">
        <f t="shared" si="12"/>
        <v>4.333333333333333</v>
      </c>
      <c r="O135" s="56">
        <v>4</v>
      </c>
      <c r="P135" s="56">
        <v>4</v>
      </c>
      <c r="Q135" s="59"/>
      <c r="R135" s="62">
        <v>5</v>
      </c>
      <c r="S135" s="66"/>
      <c r="T135" s="69">
        <v>3</v>
      </c>
    </row>
    <row r="136" spans="1:20">
      <c r="A136">
        <v>17</v>
      </c>
      <c r="B136" s="35" t="s">
        <v>35</v>
      </c>
      <c r="C136" s="9" t="s">
        <v>352</v>
      </c>
      <c r="D136" s="3" t="s">
        <v>354</v>
      </c>
      <c r="E136" s="83">
        <f>AVERAGE(E105:E135)</f>
        <v>3.1548899129544301</v>
      </c>
      <c r="F136" s="41"/>
      <c r="G136" s="44"/>
      <c r="H136" s="47"/>
      <c r="I136" s="50"/>
      <c r="J136" s="73"/>
      <c r="K136" s="76"/>
      <c r="L136" s="27"/>
      <c r="M136" s="53"/>
      <c r="N136" s="56"/>
      <c r="O136" s="56"/>
      <c r="P136" s="56"/>
      <c r="Q136" s="59"/>
      <c r="R136" s="62"/>
      <c r="S136" s="66"/>
      <c r="T136" s="69"/>
    </row>
    <row r="137" spans="1:20" outlineLevel="1">
      <c r="A137">
        <v>18</v>
      </c>
      <c r="B137" s="35" t="s">
        <v>36</v>
      </c>
      <c r="C137" s="9">
        <v>1809</v>
      </c>
      <c r="D137" s="3" t="s">
        <v>159</v>
      </c>
      <c r="E137" s="80">
        <f t="shared" si="13"/>
        <v>3.2142857142857144</v>
      </c>
      <c r="F137" s="41">
        <v>1</v>
      </c>
      <c r="G137" s="44">
        <v>6</v>
      </c>
      <c r="H137" s="47">
        <f t="shared" si="14"/>
        <v>3.5</v>
      </c>
      <c r="I137" s="50">
        <v>3</v>
      </c>
      <c r="J137" s="73">
        <v>6</v>
      </c>
      <c r="K137" s="76">
        <v>0</v>
      </c>
      <c r="L137" s="27">
        <v>4</v>
      </c>
      <c r="M137" s="53">
        <v>5</v>
      </c>
      <c r="N137" s="56">
        <f t="shared" ref="N137:N162" si="15">AVERAGE(K137:M137)</f>
        <v>3</v>
      </c>
      <c r="O137" s="56">
        <v>0</v>
      </c>
      <c r="P137" s="56">
        <v>0</v>
      </c>
      <c r="Q137" s="59">
        <v>5</v>
      </c>
      <c r="R137" s="62">
        <v>5</v>
      </c>
      <c r="S137" s="66">
        <f t="shared" ref="S137:S195" si="16">AVERAGE(Q137:R137)</f>
        <v>5</v>
      </c>
      <c r="T137" s="69">
        <v>2</v>
      </c>
    </row>
    <row r="138" spans="1:20" outlineLevel="1">
      <c r="A138">
        <v>18</v>
      </c>
      <c r="B138" s="35" t="s">
        <v>36</v>
      </c>
      <c r="C138" s="9">
        <v>1814</v>
      </c>
      <c r="D138" s="3" t="s">
        <v>160</v>
      </c>
      <c r="E138" s="80">
        <f t="shared" si="13"/>
        <v>3.9285714285714284</v>
      </c>
      <c r="F138" s="41">
        <v>1</v>
      </c>
      <c r="G138" s="44">
        <v>6</v>
      </c>
      <c r="H138" s="47">
        <f t="shared" si="14"/>
        <v>3.5</v>
      </c>
      <c r="I138" s="50">
        <v>1</v>
      </c>
      <c r="J138" s="73">
        <v>6</v>
      </c>
      <c r="K138" s="76">
        <v>4</v>
      </c>
      <c r="L138" s="27">
        <v>3</v>
      </c>
      <c r="M138" s="53">
        <v>5</v>
      </c>
      <c r="N138" s="56">
        <f t="shared" si="15"/>
        <v>4</v>
      </c>
      <c r="O138" s="56">
        <v>4</v>
      </c>
      <c r="P138" s="56">
        <v>4</v>
      </c>
      <c r="Q138" s="59">
        <v>5</v>
      </c>
      <c r="R138" s="62">
        <v>5</v>
      </c>
      <c r="S138" s="66">
        <f t="shared" si="16"/>
        <v>5</v>
      </c>
      <c r="T138" s="69">
        <v>4</v>
      </c>
    </row>
    <row r="139" spans="1:20" outlineLevel="1">
      <c r="A139">
        <v>18</v>
      </c>
      <c r="B139" s="35" t="s">
        <v>36</v>
      </c>
      <c r="C139" s="9">
        <v>1825</v>
      </c>
      <c r="D139" s="3" t="s">
        <v>161</v>
      </c>
      <c r="E139" s="80">
        <f t="shared" si="13"/>
        <v>3.7857142857142856</v>
      </c>
      <c r="F139" s="41">
        <v>1</v>
      </c>
      <c r="G139" s="44">
        <v>6</v>
      </c>
      <c r="H139" s="47">
        <f t="shared" si="14"/>
        <v>3.5</v>
      </c>
      <c r="I139" s="50">
        <v>4</v>
      </c>
      <c r="J139" s="73">
        <v>6</v>
      </c>
      <c r="K139" s="76">
        <v>3</v>
      </c>
      <c r="L139" s="27">
        <v>3</v>
      </c>
      <c r="M139" s="53">
        <v>3</v>
      </c>
      <c r="N139" s="56">
        <f t="shared" si="15"/>
        <v>3</v>
      </c>
      <c r="O139" s="56">
        <v>3</v>
      </c>
      <c r="P139" s="56">
        <v>3</v>
      </c>
      <c r="Q139" s="59">
        <v>4</v>
      </c>
      <c r="R139" s="62">
        <v>4</v>
      </c>
      <c r="S139" s="66">
        <f t="shared" si="16"/>
        <v>4</v>
      </c>
      <c r="T139" s="69">
        <v>3</v>
      </c>
    </row>
    <row r="140" spans="1:20" outlineLevel="1">
      <c r="A140">
        <v>18</v>
      </c>
      <c r="B140" s="35" t="s">
        <v>36</v>
      </c>
      <c r="C140" s="9">
        <v>1811</v>
      </c>
      <c r="D140" s="3" t="s">
        <v>162</v>
      </c>
      <c r="E140" s="80">
        <f t="shared" si="13"/>
        <v>2.25</v>
      </c>
      <c r="F140" s="41">
        <v>1</v>
      </c>
      <c r="G140" s="44">
        <v>0</v>
      </c>
      <c r="H140" s="47">
        <f t="shared" si="14"/>
        <v>0.5</v>
      </c>
      <c r="I140" s="50">
        <v>1</v>
      </c>
      <c r="J140" s="73">
        <v>6</v>
      </c>
      <c r="K140" s="76">
        <v>0</v>
      </c>
      <c r="L140" s="27">
        <v>4</v>
      </c>
      <c r="M140" s="53">
        <v>5</v>
      </c>
      <c r="N140" s="56">
        <f t="shared" si="15"/>
        <v>3</v>
      </c>
      <c r="O140" s="56">
        <v>0</v>
      </c>
      <c r="P140" s="56">
        <v>0</v>
      </c>
      <c r="Q140" s="59"/>
      <c r="R140" s="62">
        <v>5</v>
      </c>
      <c r="S140" s="66"/>
      <c r="T140" s="69">
        <v>3</v>
      </c>
    </row>
    <row r="141" spans="1:20" outlineLevel="1">
      <c r="A141">
        <v>18</v>
      </c>
      <c r="B141" s="35" t="s">
        <v>36</v>
      </c>
      <c r="C141" s="9">
        <v>1823</v>
      </c>
      <c r="D141" s="3" t="s">
        <v>163</v>
      </c>
      <c r="E141" s="80">
        <f t="shared" si="13"/>
        <v>4.1190476190476186</v>
      </c>
      <c r="F141" s="41">
        <v>1</v>
      </c>
      <c r="G141" s="44">
        <v>6</v>
      </c>
      <c r="H141" s="47">
        <f t="shared" si="14"/>
        <v>3.5</v>
      </c>
      <c r="I141" s="50">
        <v>6</v>
      </c>
      <c r="J141" s="73">
        <v>6</v>
      </c>
      <c r="K141" s="76">
        <v>6</v>
      </c>
      <c r="L141" s="27">
        <v>0</v>
      </c>
      <c r="M141" s="53">
        <v>1</v>
      </c>
      <c r="N141" s="56">
        <f t="shared" si="15"/>
        <v>2.3333333333333335</v>
      </c>
      <c r="O141" s="56">
        <v>6</v>
      </c>
      <c r="P141" s="56">
        <v>6</v>
      </c>
      <c r="Q141" s="59">
        <v>3</v>
      </c>
      <c r="R141" s="62">
        <v>3</v>
      </c>
      <c r="S141" s="66">
        <f t="shared" si="16"/>
        <v>3</v>
      </c>
      <c r="T141" s="69">
        <v>2</v>
      </c>
    </row>
    <row r="142" spans="1:20" outlineLevel="1">
      <c r="A142">
        <v>18</v>
      </c>
      <c r="B142" s="35" t="s">
        <v>36</v>
      </c>
      <c r="C142" s="9">
        <v>1821</v>
      </c>
      <c r="D142" s="3" t="s">
        <v>164</v>
      </c>
      <c r="E142" s="80">
        <f t="shared" si="13"/>
        <v>4.333333333333333</v>
      </c>
      <c r="F142" s="41">
        <v>1</v>
      </c>
      <c r="G142" s="44">
        <v>5</v>
      </c>
      <c r="H142" s="47">
        <f t="shared" si="14"/>
        <v>3</v>
      </c>
      <c r="I142" s="50">
        <v>6</v>
      </c>
      <c r="J142" s="73">
        <v>6</v>
      </c>
      <c r="K142" s="76">
        <v>3</v>
      </c>
      <c r="L142" s="27">
        <v>0</v>
      </c>
      <c r="M142" s="53">
        <v>1</v>
      </c>
      <c r="N142" s="56">
        <f t="shared" si="15"/>
        <v>1.3333333333333333</v>
      </c>
      <c r="O142" s="56">
        <v>6</v>
      </c>
      <c r="P142" s="56">
        <v>6</v>
      </c>
      <c r="Q142" s="59">
        <v>3</v>
      </c>
      <c r="R142" s="62">
        <v>9</v>
      </c>
      <c r="S142" s="66">
        <f t="shared" si="16"/>
        <v>6</v>
      </c>
      <c r="T142" s="69">
        <v>2</v>
      </c>
    </row>
    <row r="143" spans="1:20" outlineLevel="1">
      <c r="A143">
        <v>18</v>
      </c>
      <c r="B143" s="35" t="s">
        <v>36</v>
      </c>
      <c r="C143" s="9">
        <v>1820</v>
      </c>
      <c r="D143" s="3" t="s">
        <v>165</v>
      </c>
      <c r="E143" s="80">
        <f t="shared" si="13"/>
        <v>2.7777777777777772</v>
      </c>
      <c r="F143" s="41">
        <v>2</v>
      </c>
      <c r="G143" s="44">
        <v>4</v>
      </c>
      <c r="H143" s="47">
        <f t="shared" si="14"/>
        <v>3</v>
      </c>
      <c r="I143" s="50">
        <v>1</v>
      </c>
      <c r="J143" s="73">
        <v>6</v>
      </c>
      <c r="K143" s="76">
        <v>2</v>
      </c>
      <c r="L143" s="27">
        <v>2</v>
      </c>
      <c r="M143" s="53">
        <v>4</v>
      </c>
      <c r="N143" s="56">
        <f t="shared" si="15"/>
        <v>2.6666666666666665</v>
      </c>
      <c r="O143" s="56">
        <v>2</v>
      </c>
      <c r="P143" s="56">
        <v>2</v>
      </c>
      <c r="Q143" s="59"/>
      <c r="R143" s="62">
        <v>5</v>
      </c>
      <c r="S143" s="66"/>
      <c r="T143" s="69">
        <v>2</v>
      </c>
    </row>
    <row r="144" spans="1:20" outlineLevel="1">
      <c r="A144">
        <v>18</v>
      </c>
      <c r="B144" s="35" t="s">
        <v>36</v>
      </c>
      <c r="C144" s="9">
        <v>1816</v>
      </c>
      <c r="D144" s="3" t="s">
        <v>166</v>
      </c>
      <c r="E144" s="80">
        <f t="shared" si="13"/>
        <v>2.8571428571428572</v>
      </c>
      <c r="F144" s="41">
        <v>1</v>
      </c>
      <c r="G144" s="44">
        <v>6</v>
      </c>
      <c r="H144" s="47">
        <f t="shared" si="14"/>
        <v>3.5</v>
      </c>
      <c r="I144" s="50">
        <v>2</v>
      </c>
      <c r="J144" s="73">
        <v>6</v>
      </c>
      <c r="K144" s="76">
        <v>0</v>
      </c>
      <c r="L144" s="27">
        <v>2</v>
      </c>
      <c r="M144" s="53">
        <v>4</v>
      </c>
      <c r="N144" s="56">
        <f t="shared" si="15"/>
        <v>2</v>
      </c>
      <c r="O144" s="56">
        <v>0</v>
      </c>
      <c r="P144" s="56">
        <v>0</v>
      </c>
      <c r="Q144" s="59">
        <v>4</v>
      </c>
      <c r="R144" s="62">
        <v>5</v>
      </c>
      <c r="S144" s="66">
        <f t="shared" si="16"/>
        <v>4.5</v>
      </c>
      <c r="T144" s="69">
        <v>2</v>
      </c>
    </row>
    <row r="145" spans="1:20" outlineLevel="1">
      <c r="A145">
        <v>18</v>
      </c>
      <c r="B145" s="35" t="s">
        <v>36</v>
      </c>
      <c r="C145" s="9">
        <v>1813</v>
      </c>
      <c r="D145" s="3" t="s">
        <v>167</v>
      </c>
      <c r="E145" s="80">
        <f t="shared" si="13"/>
        <v>3.1190476190476195</v>
      </c>
      <c r="F145" s="41">
        <v>1</v>
      </c>
      <c r="G145" s="44">
        <v>6</v>
      </c>
      <c r="H145" s="47">
        <f t="shared" si="14"/>
        <v>3.5</v>
      </c>
      <c r="I145" s="50">
        <v>1</v>
      </c>
      <c r="J145" s="73">
        <v>6</v>
      </c>
      <c r="K145" s="76">
        <v>2</v>
      </c>
      <c r="L145" s="27">
        <v>1</v>
      </c>
      <c r="M145" s="53">
        <v>4</v>
      </c>
      <c r="N145" s="56">
        <f t="shared" si="15"/>
        <v>2.3333333333333335</v>
      </c>
      <c r="O145" s="56">
        <v>2</v>
      </c>
      <c r="P145" s="56">
        <v>2</v>
      </c>
      <c r="Q145" s="59">
        <v>5</v>
      </c>
      <c r="R145" s="62">
        <v>5</v>
      </c>
      <c r="S145" s="66">
        <f t="shared" si="16"/>
        <v>5</v>
      </c>
      <c r="T145" s="69">
        <v>2</v>
      </c>
    </row>
    <row r="146" spans="1:20" outlineLevel="1">
      <c r="A146">
        <v>18</v>
      </c>
      <c r="B146" s="35" t="s">
        <v>36</v>
      </c>
      <c r="C146" s="9">
        <v>1808</v>
      </c>
      <c r="D146" s="3" t="s">
        <v>168</v>
      </c>
      <c r="E146" s="80">
        <f t="shared" si="13"/>
        <v>3.7857142857142856</v>
      </c>
      <c r="F146" s="41">
        <v>1</v>
      </c>
      <c r="G146" s="44">
        <v>6</v>
      </c>
      <c r="H146" s="47">
        <f t="shared" si="14"/>
        <v>3.5</v>
      </c>
      <c r="I146" s="50">
        <v>2</v>
      </c>
      <c r="J146" s="73">
        <v>6</v>
      </c>
      <c r="K146" s="76">
        <v>4</v>
      </c>
      <c r="L146" s="27">
        <v>3</v>
      </c>
      <c r="M146" s="53">
        <v>5</v>
      </c>
      <c r="N146" s="56">
        <f t="shared" si="15"/>
        <v>4</v>
      </c>
      <c r="O146" s="56">
        <v>4</v>
      </c>
      <c r="P146" s="56">
        <v>4</v>
      </c>
      <c r="Q146" s="59">
        <v>5</v>
      </c>
      <c r="R146" s="62">
        <v>5</v>
      </c>
      <c r="S146" s="66">
        <f t="shared" si="16"/>
        <v>5</v>
      </c>
      <c r="T146" s="69">
        <v>2</v>
      </c>
    </row>
    <row r="147" spans="1:20" outlineLevel="1">
      <c r="A147">
        <v>18</v>
      </c>
      <c r="B147" s="35" t="s">
        <v>36</v>
      </c>
      <c r="C147" s="9">
        <v>1822</v>
      </c>
      <c r="D147" s="3" t="s">
        <v>169</v>
      </c>
      <c r="E147" s="80">
        <f t="shared" si="13"/>
        <v>3.2857142857142856</v>
      </c>
      <c r="F147" s="41">
        <v>1</v>
      </c>
      <c r="G147" s="44">
        <v>6</v>
      </c>
      <c r="H147" s="47">
        <f t="shared" si="14"/>
        <v>3.5</v>
      </c>
      <c r="I147" s="50">
        <v>6</v>
      </c>
      <c r="J147" s="73">
        <v>6</v>
      </c>
      <c r="K147" s="76">
        <v>2</v>
      </c>
      <c r="L147" s="27">
        <v>0</v>
      </c>
      <c r="M147" s="53">
        <v>1</v>
      </c>
      <c r="N147" s="56">
        <f t="shared" si="15"/>
        <v>1</v>
      </c>
      <c r="O147" s="56">
        <v>2</v>
      </c>
      <c r="P147" s="56">
        <v>2</v>
      </c>
      <c r="Q147" s="59">
        <v>2</v>
      </c>
      <c r="R147" s="62">
        <v>3</v>
      </c>
      <c r="S147" s="66">
        <f t="shared" si="16"/>
        <v>2.5</v>
      </c>
      <c r="T147" s="69">
        <v>2</v>
      </c>
    </row>
    <row r="148" spans="1:20" outlineLevel="1">
      <c r="A148">
        <v>18</v>
      </c>
      <c r="B148" s="35" t="s">
        <v>36</v>
      </c>
      <c r="C148" s="9">
        <v>1805</v>
      </c>
      <c r="D148" s="3" t="s">
        <v>170</v>
      </c>
      <c r="E148" s="80">
        <f t="shared" si="13"/>
        <v>2.8333333333333335</v>
      </c>
      <c r="F148" s="41">
        <v>1</v>
      </c>
      <c r="G148" s="44">
        <v>4</v>
      </c>
      <c r="H148" s="47">
        <f t="shared" si="14"/>
        <v>2.5</v>
      </c>
      <c r="I148" s="50">
        <v>0</v>
      </c>
      <c r="J148" s="73">
        <v>6</v>
      </c>
      <c r="K148" s="76">
        <v>1</v>
      </c>
      <c r="L148" s="27">
        <v>4</v>
      </c>
      <c r="M148" s="53">
        <v>5</v>
      </c>
      <c r="N148" s="56">
        <f t="shared" si="15"/>
        <v>3.3333333333333335</v>
      </c>
      <c r="O148" s="56">
        <v>1</v>
      </c>
      <c r="P148" s="56">
        <v>1</v>
      </c>
      <c r="Q148" s="59">
        <v>5</v>
      </c>
      <c r="R148" s="62">
        <v>5</v>
      </c>
      <c r="S148" s="66">
        <f t="shared" si="16"/>
        <v>5</v>
      </c>
      <c r="T148" s="69">
        <v>2</v>
      </c>
    </row>
    <row r="149" spans="1:20" outlineLevel="1">
      <c r="A149">
        <v>18</v>
      </c>
      <c r="B149" s="35" t="s">
        <v>36</v>
      </c>
      <c r="C149" s="9">
        <v>1806</v>
      </c>
      <c r="D149" s="3" t="s">
        <v>171</v>
      </c>
      <c r="E149" s="80">
        <f t="shared" si="13"/>
        <v>3.5476190476190479</v>
      </c>
      <c r="F149" s="41">
        <v>1</v>
      </c>
      <c r="G149" s="44">
        <v>6</v>
      </c>
      <c r="H149" s="47">
        <f t="shared" si="14"/>
        <v>3.5</v>
      </c>
      <c r="I149" s="50">
        <v>3</v>
      </c>
      <c r="J149" s="73">
        <v>6</v>
      </c>
      <c r="K149" s="76">
        <v>1</v>
      </c>
      <c r="L149" s="27">
        <v>4</v>
      </c>
      <c r="M149" s="53">
        <v>5</v>
      </c>
      <c r="N149" s="56">
        <f t="shared" si="15"/>
        <v>3.3333333333333335</v>
      </c>
      <c r="O149" s="56">
        <v>1</v>
      </c>
      <c r="P149" s="56">
        <v>1</v>
      </c>
      <c r="Q149" s="59">
        <v>5</v>
      </c>
      <c r="R149" s="62">
        <v>5</v>
      </c>
      <c r="S149" s="66">
        <f t="shared" si="16"/>
        <v>5</v>
      </c>
      <c r="T149" s="69">
        <v>3</v>
      </c>
    </row>
    <row r="150" spans="1:20" outlineLevel="1">
      <c r="A150">
        <v>18</v>
      </c>
      <c r="B150" s="35" t="s">
        <v>36</v>
      </c>
      <c r="C150" s="9">
        <v>1802</v>
      </c>
      <c r="D150" s="3" t="s">
        <v>172</v>
      </c>
      <c r="E150" s="80">
        <f t="shared" si="13"/>
        <v>3.8809523809523805</v>
      </c>
      <c r="F150" s="41">
        <v>1</v>
      </c>
      <c r="G150" s="44">
        <v>6</v>
      </c>
      <c r="H150" s="47">
        <f t="shared" si="14"/>
        <v>3.5</v>
      </c>
      <c r="I150" s="50">
        <v>1</v>
      </c>
      <c r="J150" s="73">
        <v>6</v>
      </c>
      <c r="K150" s="76">
        <v>3</v>
      </c>
      <c r="L150" s="27">
        <v>4</v>
      </c>
      <c r="M150" s="53">
        <v>4</v>
      </c>
      <c r="N150" s="56">
        <f t="shared" si="15"/>
        <v>3.6666666666666665</v>
      </c>
      <c r="O150" s="56">
        <v>3</v>
      </c>
      <c r="P150" s="56">
        <v>3</v>
      </c>
      <c r="Q150" s="59">
        <v>5</v>
      </c>
      <c r="R150" s="62">
        <v>5</v>
      </c>
      <c r="S150" s="66">
        <f t="shared" si="16"/>
        <v>5</v>
      </c>
      <c r="T150" s="69">
        <v>5</v>
      </c>
    </row>
    <row r="151" spans="1:20" outlineLevel="1">
      <c r="A151">
        <v>18</v>
      </c>
      <c r="B151" s="35" t="s">
        <v>36</v>
      </c>
      <c r="C151" s="9">
        <v>1804</v>
      </c>
      <c r="D151" s="3" t="s">
        <v>173</v>
      </c>
      <c r="E151" s="80">
        <f t="shared" si="13"/>
        <v>2.8333333333333335</v>
      </c>
      <c r="F151" s="41">
        <v>1</v>
      </c>
      <c r="G151" s="44">
        <v>5</v>
      </c>
      <c r="H151" s="47">
        <f t="shared" si="14"/>
        <v>3</v>
      </c>
      <c r="I151" s="50">
        <v>3</v>
      </c>
      <c r="J151" s="73">
        <v>6</v>
      </c>
      <c r="K151" s="76">
        <v>0</v>
      </c>
      <c r="L151" s="27" t="s">
        <v>393</v>
      </c>
      <c r="M151" s="53" t="s">
        <v>393</v>
      </c>
      <c r="N151" s="56">
        <f t="shared" si="15"/>
        <v>0</v>
      </c>
      <c r="O151" s="56">
        <v>0</v>
      </c>
      <c r="P151" s="56">
        <v>0</v>
      </c>
      <c r="Q151" s="59">
        <v>5</v>
      </c>
      <c r="R151" s="62" t="s">
        <v>393</v>
      </c>
      <c r="S151" s="66">
        <f t="shared" si="16"/>
        <v>5</v>
      </c>
      <c r="T151" s="69" t="s">
        <v>393</v>
      </c>
    </row>
    <row r="152" spans="1:20" outlineLevel="1">
      <c r="A152">
        <v>18</v>
      </c>
      <c r="B152" s="35" t="s">
        <v>36</v>
      </c>
      <c r="C152" s="9">
        <v>1815</v>
      </c>
      <c r="D152" s="3" t="s">
        <v>174</v>
      </c>
      <c r="E152" s="80">
        <f t="shared" si="13"/>
        <v>2.6428571428571428</v>
      </c>
      <c r="F152" s="41">
        <v>1</v>
      </c>
      <c r="G152" s="44">
        <v>0</v>
      </c>
      <c r="H152" s="47">
        <f t="shared" si="14"/>
        <v>0.5</v>
      </c>
      <c r="I152" s="50">
        <v>1</v>
      </c>
      <c r="J152" s="73">
        <v>6</v>
      </c>
      <c r="K152" s="76">
        <v>1</v>
      </c>
      <c r="L152" s="27">
        <v>1</v>
      </c>
      <c r="M152" s="53">
        <v>4</v>
      </c>
      <c r="N152" s="56">
        <f t="shared" si="15"/>
        <v>2</v>
      </c>
      <c r="O152" s="56">
        <v>1</v>
      </c>
      <c r="P152" s="56">
        <v>1</v>
      </c>
      <c r="Q152" s="59">
        <v>5</v>
      </c>
      <c r="R152" s="62">
        <v>5</v>
      </c>
      <c r="S152" s="66">
        <f t="shared" si="16"/>
        <v>5</v>
      </c>
      <c r="T152" s="69">
        <v>3</v>
      </c>
    </row>
    <row r="153" spans="1:20" outlineLevel="1">
      <c r="A153">
        <v>18</v>
      </c>
      <c r="B153" s="35" t="s">
        <v>36</v>
      </c>
      <c r="C153" s="9">
        <v>1826</v>
      </c>
      <c r="D153" s="3" t="s">
        <v>175</v>
      </c>
      <c r="E153" s="80">
        <f t="shared" si="13"/>
        <v>2</v>
      </c>
      <c r="F153" s="41">
        <v>0</v>
      </c>
      <c r="G153" s="44"/>
      <c r="H153" s="47">
        <f t="shared" si="14"/>
        <v>0</v>
      </c>
      <c r="I153" s="50">
        <v>2</v>
      </c>
      <c r="J153" s="73">
        <v>6</v>
      </c>
      <c r="K153" s="76">
        <v>0</v>
      </c>
      <c r="L153" s="27">
        <v>1</v>
      </c>
      <c r="M153" s="53">
        <v>5</v>
      </c>
      <c r="N153" s="56">
        <f t="shared" si="15"/>
        <v>2</v>
      </c>
      <c r="O153" s="56">
        <v>0</v>
      </c>
      <c r="P153" s="56">
        <v>0</v>
      </c>
      <c r="Q153" s="59"/>
      <c r="R153" s="62">
        <v>4</v>
      </c>
      <c r="S153" s="66"/>
      <c r="T153" s="69">
        <v>2</v>
      </c>
    </row>
    <row r="154" spans="1:20" outlineLevel="1">
      <c r="A154">
        <v>18</v>
      </c>
      <c r="B154" s="35" t="s">
        <v>36</v>
      </c>
      <c r="C154" s="9">
        <v>1807</v>
      </c>
      <c r="D154" s="3" t="s">
        <v>176</v>
      </c>
      <c r="E154" s="80">
        <f t="shared" si="13"/>
        <v>3.0238095238095233</v>
      </c>
      <c r="F154" s="41">
        <v>1</v>
      </c>
      <c r="G154" s="44">
        <v>6</v>
      </c>
      <c r="H154" s="47">
        <f t="shared" si="14"/>
        <v>3.5</v>
      </c>
      <c r="I154" s="50">
        <v>2</v>
      </c>
      <c r="J154" s="73">
        <v>6</v>
      </c>
      <c r="K154" s="76">
        <v>0</v>
      </c>
      <c r="L154" s="27">
        <v>4</v>
      </c>
      <c r="M154" s="53">
        <v>4</v>
      </c>
      <c r="N154" s="56">
        <f t="shared" si="15"/>
        <v>2.6666666666666665</v>
      </c>
      <c r="O154" s="56">
        <v>0</v>
      </c>
      <c r="P154" s="56">
        <v>0</v>
      </c>
      <c r="Q154" s="59">
        <v>5</v>
      </c>
      <c r="R154" s="62">
        <v>5</v>
      </c>
      <c r="S154" s="66">
        <f t="shared" si="16"/>
        <v>5</v>
      </c>
      <c r="T154" s="69">
        <v>2</v>
      </c>
    </row>
    <row r="155" spans="1:20" outlineLevel="1">
      <c r="A155">
        <v>18</v>
      </c>
      <c r="B155" s="35" t="s">
        <v>36</v>
      </c>
      <c r="C155" s="9">
        <v>1801</v>
      </c>
      <c r="D155" s="3" t="s">
        <v>177</v>
      </c>
      <c r="E155" s="80">
        <f t="shared" si="13"/>
        <v>3.6904761904761907</v>
      </c>
      <c r="F155" s="41">
        <v>2</v>
      </c>
      <c r="G155" s="44">
        <v>6</v>
      </c>
      <c r="H155" s="47">
        <f t="shared" si="14"/>
        <v>4</v>
      </c>
      <c r="I155" s="50">
        <v>1</v>
      </c>
      <c r="J155" s="73">
        <v>6</v>
      </c>
      <c r="K155" s="76">
        <v>2</v>
      </c>
      <c r="L155" s="27">
        <v>4</v>
      </c>
      <c r="M155" s="53">
        <v>4</v>
      </c>
      <c r="N155" s="56">
        <f t="shared" si="15"/>
        <v>3.3333333333333335</v>
      </c>
      <c r="O155" s="56">
        <v>2</v>
      </c>
      <c r="P155" s="56">
        <v>2</v>
      </c>
      <c r="Q155" s="59">
        <v>4</v>
      </c>
      <c r="R155" s="62">
        <v>5</v>
      </c>
      <c r="S155" s="66">
        <f t="shared" si="16"/>
        <v>4.5</v>
      </c>
      <c r="T155" s="69">
        <v>5</v>
      </c>
    </row>
    <row r="156" spans="1:20" outlineLevel="1">
      <c r="A156">
        <v>18</v>
      </c>
      <c r="B156" s="35" t="s">
        <v>36</v>
      </c>
      <c r="C156" s="9">
        <v>1810</v>
      </c>
      <c r="D156" s="3" t="s">
        <v>178</v>
      </c>
      <c r="E156" s="80">
        <f t="shared" si="13"/>
        <v>3.4285714285714284</v>
      </c>
      <c r="F156" s="41">
        <v>1</v>
      </c>
      <c r="G156" s="44">
        <v>6</v>
      </c>
      <c r="H156" s="47">
        <f t="shared" si="14"/>
        <v>3.5</v>
      </c>
      <c r="I156" s="50">
        <v>2</v>
      </c>
      <c r="J156" s="73">
        <v>6</v>
      </c>
      <c r="K156" s="76">
        <v>3</v>
      </c>
      <c r="L156" s="27">
        <v>3</v>
      </c>
      <c r="M156" s="53">
        <v>3</v>
      </c>
      <c r="N156" s="56">
        <f t="shared" si="15"/>
        <v>3</v>
      </c>
      <c r="O156" s="56">
        <v>3</v>
      </c>
      <c r="P156" s="56">
        <v>3</v>
      </c>
      <c r="Q156" s="59">
        <v>4</v>
      </c>
      <c r="R156" s="62">
        <v>5</v>
      </c>
      <c r="S156" s="66">
        <f t="shared" si="16"/>
        <v>4.5</v>
      </c>
      <c r="T156" s="69">
        <v>2</v>
      </c>
    </row>
    <row r="157" spans="1:20" outlineLevel="1">
      <c r="A157">
        <v>18</v>
      </c>
      <c r="B157" s="35" t="s">
        <v>36</v>
      </c>
      <c r="C157" s="9">
        <v>1817</v>
      </c>
      <c r="D157" s="3" t="s">
        <v>179</v>
      </c>
      <c r="E157" s="80">
        <f t="shared" si="13"/>
        <v>2.9285714285714284</v>
      </c>
      <c r="F157" s="41">
        <v>1</v>
      </c>
      <c r="G157" s="44">
        <v>0</v>
      </c>
      <c r="H157" s="47">
        <f t="shared" si="14"/>
        <v>0.5</v>
      </c>
      <c r="I157" s="50">
        <v>4</v>
      </c>
      <c r="J157" s="73">
        <v>6</v>
      </c>
      <c r="K157" s="76">
        <v>1</v>
      </c>
      <c r="L157" s="27">
        <v>2</v>
      </c>
      <c r="M157" s="53">
        <v>3</v>
      </c>
      <c r="N157" s="56">
        <f t="shared" si="15"/>
        <v>2</v>
      </c>
      <c r="O157" s="56">
        <v>1</v>
      </c>
      <c r="P157" s="56">
        <v>1</v>
      </c>
      <c r="Q157" s="59">
        <v>4</v>
      </c>
      <c r="R157" s="62">
        <v>4</v>
      </c>
      <c r="S157" s="66">
        <f t="shared" si="16"/>
        <v>4</v>
      </c>
      <c r="T157" s="69">
        <v>3</v>
      </c>
    </row>
    <row r="158" spans="1:20" outlineLevel="1">
      <c r="A158">
        <v>18</v>
      </c>
      <c r="B158" s="35" t="s">
        <v>36</v>
      </c>
      <c r="C158" s="9">
        <v>1812</v>
      </c>
      <c r="D158" s="3" t="s">
        <v>180</v>
      </c>
      <c r="E158" s="80">
        <f t="shared" si="13"/>
        <v>3.5833333333333335</v>
      </c>
      <c r="F158" s="41">
        <v>1</v>
      </c>
      <c r="G158" s="44">
        <v>6</v>
      </c>
      <c r="H158" s="47">
        <f t="shared" si="14"/>
        <v>3.5</v>
      </c>
      <c r="I158" s="50">
        <v>0</v>
      </c>
      <c r="J158" s="73">
        <v>6</v>
      </c>
      <c r="K158" s="76">
        <v>4</v>
      </c>
      <c r="L158" s="27">
        <v>3</v>
      </c>
      <c r="M158" s="53">
        <v>5</v>
      </c>
      <c r="N158" s="56">
        <f t="shared" si="15"/>
        <v>4</v>
      </c>
      <c r="O158" s="56">
        <v>4</v>
      </c>
      <c r="P158" s="56">
        <v>4</v>
      </c>
      <c r="Q158" s="59"/>
      <c r="R158" s="62">
        <v>5</v>
      </c>
      <c r="S158" s="66"/>
      <c r="T158" s="69">
        <v>4</v>
      </c>
    </row>
    <row r="159" spans="1:20" outlineLevel="1">
      <c r="A159">
        <v>18</v>
      </c>
      <c r="B159" s="35" t="s">
        <v>36</v>
      </c>
      <c r="C159" s="9">
        <v>1819</v>
      </c>
      <c r="D159" s="3" t="s">
        <v>181</v>
      </c>
      <c r="E159" s="80">
        <f t="shared" si="13"/>
        <v>3.7380952380952381</v>
      </c>
      <c r="F159" s="41">
        <v>1</v>
      </c>
      <c r="G159" s="44">
        <v>6</v>
      </c>
      <c r="H159" s="47">
        <f t="shared" si="14"/>
        <v>3.5</v>
      </c>
      <c r="I159" s="50">
        <v>4</v>
      </c>
      <c r="J159" s="73">
        <v>6</v>
      </c>
      <c r="K159" s="76">
        <v>2</v>
      </c>
      <c r="L159" s="27">
        <v>2</v>
      </c>
      <c r="M159" s="53">
        <v>4</v>
      </c>
      <c r="N159" s="56">
        <f t="shared" si="15"/>
        <v>2.6666666666666665</v>
      </c>
      <c r="O159" s="56">
        <v>2</v>
      </c>
      <c r="P159" s="56">
        <v>2</v>
      </c>
      <c r="Q159" s="59">
        <v>4</v>
      </c>
      <c r="R159" s="62">
        <v>6</v>
      </c>
      <c r="S159" s="66">
        <f t="shared" si="16"/>
        <v>5</v>
      </c>
      <c r="T159" s="69">
        <v>3</v>
      </c>
    </row>
    <row r="160" spans="1:20" outlineLevel="1">
      <c r="A160">
        <v>18</v>
      </c>
      <c r="B160" s="35" t="s">
        <v>36</v>
      </c>
      <c r="C160" s="9">
        <v>1818</v>
      </c>
      <c r="D160" s="3" t="s">
        <v>182</v>
      </c>
      <c r="E160" s="80">
        <f t="shared" si="13"/>
        <v>2.8055555555555558</v>
      </c>
      <c r="F160" s="41">
        <v>1</v>
      </c>
      <c r="G160" s="44">
        <v>0</v>
      </c>
      <c r="H160" s="47">
        <f t="shared" si="14"/>
        <v>0.5</v>
      </c>
      <c r="I160" s="50">
        <v>1</v>
      </c>
      <c r="J160" s="73">
        <v>6</v>
      </c>
      <c r="K160" s="76">
        <v>2</v>
      </c>
      <c r="L160" s="27">
        <v>3</v>
      </c>
      <c r="M160" s="53">
        <v>5</v>
      </c>
      <c r="N160" s="56">
        <f t="shared" si="15"/>
        <v>3.3333333333333335</v>
      </c>
      <c r="O160" s="56">
        <v>2</v>
      </c>
      <c r="P160" s="56">
        <v>2</v>
      </c>
      <c r="Q160" s="59"/>
      <c r="R160" s="62">
        <v>5</v>
      </c>
      <c r="S160" s="66"/>
      <c r="T160" s="69">
        <v>4</v>
      </c>
    </row>
    <row r="161" spans="1:20" outlineLevel="1">
      <c r="A161">
        <v>18</v>
      </c>
      <c r="B161" s="35" t="s">
        <v>36</v>
      </c>
      <c r="C161" s="9">
        <v>1803</v>
      </c>
      <c r="D161" s="3" t="s">
        <v>183</v>
      </c>
      <c r="E161" s="80">
        <f t="shared" si="13"/>
        <v>3.6111111111111112</v>
      </c>
      <c r="F161" s="41">
        <v>1</v>
      </c>
      <c r="G161" s="44"/>
      <c r="H161" s="47">
        <f t="shared" si="14"/>
        <v>1</v>
      </c>
      <c r="I161" s="50">
        <v>1</v>
      </c>
      <c r="J161" s="73">
        <v>6</v>
      </c>
      <c r="K161" s="76">
        <v>6</v>
      </c>
      <c r="L161" s="27">
        <v>5</v>
      </c>
      <c r="M161" s="53">
        <v>6</v>
      </c>
      <c r="N161" s="56">
        <f t="shared" si="15"/>
        <v>5.666666666666667</v>
      </c>
      <c r="O161" s="56">
        <v>6</v>
      </c>
      <c r="P161" s="56">
        <v>6</v>
      </c>
      <c r="Q161" s="59"/>
      <c r="R161" s="62">
        <v>6</v>
      </c>
      <c r="S161" s="66"/>
      <c r="T161" s="69">
        <v>2</v>
      </c>
    </row>
    <row r="162" spans="1:20" outlineLevel="1">
      <c r="A162">
        <v>18</v>
      </c>
      <c r="B162" s="35" t="s">
        <v>36</v>
      </c>
      <c r="C162" s="9">
        <v>1824</v>
      </c>
      <c r="D162" s="3" t="s">
        <v>184</v>
      </c>
      <c r="E162" s="80">
        <f t="shared" si="13"/>
        <v>2.8095238095238093</v>
      </c>
      <c r="F162" s="41">
        <v>1</v>
      </c>
      <c r="G162" s="44">
        <v>0</v>
      </c>
      <c r="H162" s="47">
        <f t="shared" si="14"/>
        <v>0.5</v>
      </c>
      <c r="I162" s="50">
        <v>3</v>
      </c>
      <c r="J162" s="73">
        <v>6</v>
      </c>
      <c r="K162" s="76">
        <v>2</v>
      </c>
      <c r="L162" s="27">
        <v>1</v>
      </c>
      <c r="M162" s="53">
        <v>2</v>
      </c>
      <c r="N162" s="56">
        <f t="shared" si="15"/>
        <v>1.6666666666666667</v>
      </c>
      <c r="O162" s="56">
        <v>2</v>
      </c>
      <c r="P162" s="56">
        <v>2</v>
      </c>
      <c r="Q162" s="59">
        <v>4</v>
      </c>
      <c r="R162" s="62">
        <v>5</v>
      </c>
      <c r="S162" s="66">
        <f t="shared" si="16"/>
        <v>4.5</v>
      </c>
      <c r="T162" s="69">
        <v>2</v>
      </c>
    </row>
    <row r="163" spans="1:20">
      <c r="A163">
        <v>18</v>
      </c>
      <c r="B163" s="35" t="s">
        <v>36</v>
      </c>
      <c r="C163" s="9" t="s">
        <v>352</v>
      </c>
      <c r="D163" s="3" t="s">
        <v>354</v>
      </c>
      <c r="E163" s="83">
        <f>AVERAGE(E137:E162)</f>
        <v>3.2620573870573875</v>
      </c>
      <c r="F163" s="41"/>
      <c r="G163" s="44"/>
      <c r="H163" s="47"/>
      <c r="I163" s="50"/>
      <c r="J163" s="73"/>
      <c r="K163" s="76"/>
      <c r="L163" s="27"/>
      <c r="M163" s="53"/>
      <c r="N163" s="56"/>
      <c r="O163" s="56"/>
      <c r="P163" s="56"/>
      <c r="Q163" s="59"/>
      <c r="R163" s="62"/>
      <c r="S163" s="66"/>
      <c r="T163" s="69"/>
    </row>
    <row r="164" spans="1:20" outlineLevel="1">
      <c r="A164">
        <v>19</v>
      </c>
      <c r="B164" s="35" t="s">
        <v>37</v>
      </c>
      <c r="C164" s="9">
        <v>1914</v>
      </c>
      <c r="D164" s="3" t="s">
        <v>185</v>
      </c>
      <c r="E164" s="80">
        <f t="shared" si="13"/>
        <v>3.75</v>
      </c>
      <c r="F164" s="41">
        <v>1</v>
      </c>
      <c r="G164" s="44">
        <v>0</v>
      </c>
      <c r="H164" s="47">
        <f t="shared" si="14"/>
        <v>0.5</v>
      </c>
      <c r="I164" s="50">
        <v>6</v>
      </c>
      <c r="J164" s="73">
        <v>6</v>
      </c>
      <c r="K164" s="76">
        <v>3</v>
      </c>
      <c r="L164" s="27"/>
      <c r="M164" s="53"/>
      <c r="N164" s="56">
        <f t="shared" ref="N164:N191" si="17">AVERAGE(K164:M164)</f>
        <v>3</v>
      </c>
      <c r="O164" s="56">
        <v>3</v>
      </c>
      <c r="P164" s="56">
        <v>3</v>
      </c>
      <c r="Q164" s="59">
        <v>4</v>
      </c>
      <c r="R164" s="62"/>
      <c r="S164" s="66">
        <f t="shared" si="16"/>
        <v>4</v>
      </c>
      <c r="T164" s="69"/>
    </row>
    <row r="165" spans="1:20" outlineLevel="1">
      <c r="A165">
        <v>19</v>
      </c>
      <c r="B165" s="35" t="s">
        <v>37</v>
      </c>
      <c r="C165" s="9">
        <v>1922</v>
      </c>
      <c r="D165" s="3" t="s">
        <v>186</v>
      </c>
      <c r="E165" s="80">
        <f t="shared" si="13"/>
        <v>3.3333333333333335</v>
      </c>
      <c r="F165" s="41">
        <v>0</v>
      </c>
      <c r="G165" s="44"/>
      <c r="H165" s="47">
        <f t="shared" si="14"/>
        <v>0</v>
      </c>
      <c r="I165" s="50">
        <v>4</v>
      </c>
      <c r="J165" s="73">
        <v>6</v>
      </c>
      <c r="K165" s="76">
        <v>2</v>
      </c>
      <c r="L165" s="27"/>
      <c r="M165" s="53"/>
      <c r="N165" s="56">
        <f t="shared" si="17"/>
        <v>2</v>
      </c>
      <c r="O165" s="56">
        <v>2</v>
      </c>
      <c r="P165" s="56">
        <v>2</v>
      </c>
      <c r="Q165" s="59">
        <v>6</v>
      </c>
      <c r="R165" s="62"/>
      <c r="S165" s="66">
        <f t="shared" si="16"/>
        <v>6</v>
      </c>
      <c r="T165" s="69"/>
    </row>
    <row r="166" spans="1:20" outlineLevel="1">
      <c r="A166">
        <v>19</v>
      </c>
      <c r="B166" s="35" t="s">
        <v>37</v>
      </c>
      <c r="C166" s="9">
        <v>1906</v>
      </c>
      <c r="D166" s="3" t="s">
        <v>187</v>
      </c>
      <c r="E166" s="80">
        <f t="shared" si="13"/>
        <v>3.9166666666666665</v>
      </c>
      <c r="F166" s="41">
        <v>5</v>
      </c>
      <c r="G166" s="44">
        <v>6</v>
      </c>
      <c r="H166" s="47">
        <f t="shared" si="14"/>
        <v>5.5</v>
      </c>
      <c r="I166" s="50">
        <v>0</v>
      </c>
      <c r="J166" s="73">
        <v>6</v>
      </c>
      <c r="K166" s="76">
        <v>3</v>
      </c>
      <c r="L166" s="27"/>
      <c r="M166" s="53"/>
      <c r="N166" s="56">
        <f t="shared" si="17"/>
        <v>3</v>
      </c>
      <c r="O166" s="56">
        <v>3</v>
      </c>
      <c r="P166" s="56">
        <v>3</v>
      </c>
      <c r="Q166" s="59">
        <v>6</v>
      </c>
      <c r="R166" s="62"/>
      <c r="S166" s="66">
        <f t="shared" si="16"/>
        <v>6</v>
      </c>
      <c r="T166" s="69"/>
    </row>
    <row r="167" spans="1:20" outlineLevel="1">
      <c r="A167">
        <v>19</v>
      </c>
      <c r="B167" s="35" t="s">
        <v>37</v>
      </c>
      <c r="C167" s="9">
        <v>1926</v>
      </c>
      <c r="D167" s="3" t="s">
        <v>188</v>
      </c>
      <c r="E167" s="80">
        <f t="shared" si="13"/>
        <v>3</v>
      </c>
      <c r="F167" s="41">
        <v>1</v>
      </c>
      <c r="G167" s="44"/>
      <c r="H167" s="47">
        <f t="shared" si="14"/>
        <v>1</v>
      </c>
      <c r="I167" s="50">
        <v>1</v>
      </c>
      <c r="J167" s="73">
        <v>6</v>
      </c>
      <c r="K167" s="76">
        <v>2</v>
      </c>
      <c r="L167" s="27"/>
      <c r="M167" s="53"/>
      <c r="N167" s="56">
        <f t="shared" si="17"/>
        <v>2</v>
      </c>
      <c r="O167" s="56">
        <v>2</v>
      </c>
      <c r="P167" s="56">
        <v>2</v>
      </c>
      <c r="Q167" s="59">
        <v>6</v>
      </c>
      <c r="R167" s="62"/>
      <c r="S167" s="66">
        <f t="shared" si="16"/>
        <v>6</v>
      </c>
      <c r="T167" s="69"/>
    </row>
    <row r="168" spans="1:20" outlineLevel="1">
      <c r="A168">
        <v>19</v>
      </c>
      <c r="B168" s="35" t="s">
        <v>37</v>
      </c>
      <c r="C168" s="9">
        <v>1927</v>
      </c>
      <c r="D168" s="3" t="s">
        <v>189</v>
      </c>
      <c r="E168" s="80">
        <f t="shared" si="13"/>
        <v>3.75</v>
      </c>
      <c r="F168" s="41">
        <v>1</v>
      </c>
      <c r="G168" s="44">
        <v>6</v>
      </c>
      <c r="H168" s="47">
        <f t="shared" si="14"/>
        <v>3.5</v>
      </c>
      <c r="I168" s="50">
        <v>5</v>
      </c>
      <c r="J168" s="73">
        <v>6</v>
      </c>
      <c r="K168" s="76">
        <v>2</v>
      </c>
      <c r="L168" s="27"/>
      <c r="M168" s="53"/>
      <c r="N168" s="56">
        <f t="shared" si="17"/>
        <v>2</v>
      </c>
      <c r="O168" s="56">
        <v>2</v>
      </c>
      <c r="P168" s="56">
        <v>2</v>
      </c>
      <c r="Q168" s="59">
        <v>4</v>
      </c>
      <c r="R168" s="62"/>
      <c r="S168" s="66">
        <f t="shared" si="16"/>
        <v>4</v>
      </c>
      <c r="T168" s="69"/>
    </row>
    <row r="169" spans="1:20" outlineLevel="1">
      <c r="A169">
        <v>19</v>
      </c>
      <c r="B169" s="35" t="s">
        <v>37</v>
      </c>
      <c r="C169" s="9">
        <v>1903</v>
      </c>
      <c r="D169" s="3" t="s">
        <v>190</v>
      </c>
      <c r="E169" s="80">
        <f t="shared" si="13"/>
        <v>3.6666666666666665</v>
      </c>
      <c r="F169" s="41">
        <v>0</v>
      </c>
      <c r="G169" s="44"/>
      <c r="H169" s="47">
        <f t="shared" si="14"/>
        <v>0</v>
      </c>
      <c r="I169" s="50">
        <v>0</v>
      </c>
      <c r="J169" s="73">
        <v>6</v>
      </c>
      <c r="K169" s="76">
        <v>5</v>
      </c>
      <c r="L169" s="27"/>
      <c r="M169" s="53"/>
      <c r="N169" s="56">
        <f t="shared" si="17"/>
        <v>5</v>
      </c>
      <c r="O169" s="56">
        <v>5</v>
      </c>
      <c r="P169" s="56">
        <v>5</v>
      </c>
      <c r="Q169" s="59">
        <v>6</v>
      </c>
      <c r="R169" s="62"/>
      <c r="S169" s="66">
        <f t="shared" si="16"/>
        <v>6</v>
      </c>
      <c r="T169" s="69"/>
    </row>
    <row r="170" spans="1:20" outlineLevel="1">
      <c r="A170">
        <v>19</v>
      </c>
      <c r="B170" s="35" t="s">
        <v>37</v>
      </c>
      <c r="C170" s="9">
        <v>1907</v>
      </c>
      <c r="D170" s="3" t="s">
        <v>191</v>
      </c>
      <c r="E170" s="80">
        <f t="shared" si="13"/>
        <v>2.3333333333333335</v>
      </c>
      <c r="F170" s="41">
        <v>0</v>
      </c>
      <c r="G170" s="44"/>
      <c r="H170" s="47">
        <f t="shared" si="14"/>
        <v>0</v>
      </c>
      <c r="I170" s="50">
        <v>4</v>
      </c>
      <c r="J170" s="73">
        <v>6</v>
      </c>
      <c r="K170" s="76">
        <v>0</v>
      </c>
      <c r="L170" s="27"/>
      <c r="M170" s="53"/>
      <c r="N170" s="56">
        <f t="shared" si="17"/>
        <v>0</v>
      </c>
      <c r="O170" s="56">
        <v>0</v>
      </c>
      <c r="P170" s="56">
        <v>0</v>
      </c>
      <c r="Q170" s="59">
        <v>4</v>
      </c>
      <c r="R170" s="62"/>
      <c r="S170" s="66">
        <f t="shared" si="16"/>
        <v>4</v>
      </c>
      <c r="T170" s="69"/>
    </row>
    <row r="171" spans="1:20" outlineLevel="1">
      <c r="A171">
        <v>19</v>
      </c>
      <c r="B171" s="35" t="s">
        <v>37</v>
      </c>
      <c r="C171" s="9">
        <v>1921</v>
      </c>
      <c r="D171" s="3" t="s">
        <v>192</v>
      </c>
      <c r="E171" s="80">
        <f t="shared" si="13"/>
        <v>2.6666666666666665</v>
      </c>
      <c r="F171" s="41">
        <v>0</v>
      </c>
      <c r="G171" s="44"/>
      <c r="H171" s="47">
        <f t="shared" si="14"/>
        <v>0</v>
      </c>
      <c r="I171" s="50">
        <v>0</v>
      </c>
      <c r="J171" s="73">
        <v>6</v>
      </c>
      <c r="K171" s="76">
        <v>2</v>
      </c>
      <c r="L171" s="27"/>
      <c r="M171" s="53"/>
      <c r="N171" s="56">
        <f t="shared" si="17"/>
        <v>2</v>
      </c>
      <c r="O171" s="56">
        <v>2</v>
      </c>
      <c r="P171" s="56">
        <v>2</v>
      </c>
      <c r="Q171" s="59">
        <v>6</v>
      </c>
      <c r="R171" s="62"/>
      <c r="S171" s="66">
        <f t="shared" si="16"/>
        <v>6</v>
      </c>
      <c r="T171" s="69"/>
    </row>
    <row r="172" spans="1:20" outlineLevel="1">
      <c r="A172">
        <v>19</v>
      </c>
      <c r="B172" s="35" t="s">
        <v>37</v>
      </c>
      <c r="C172" s="9">
        <v>1913</v>
      </c>
      <c r="D172" s="3" t="s">
        <v>193</v>
      </c>
      <c r="E172" s="80">
        <f t="shared" si="13"/>
        <v>3.5833333333333335</v>
      </c>
      <c r="F172" s="41">
        <v>1</v>
      </c>
      <c r="G172" s="44">
        <v>6</v>
      </c>
      <c r="H172" s="47">
        <f t="shared" si="14"/>
        <v>3.5</v>
      </c>
      <c r="I172" s="50">
        <v>5</v>
      </c>
      <c r="J172" s="73">
        <v>6</v>
      </c>
      <c r="K172" s="76">
        <v>1</v>
      </c>
      <c r="L172" s="27"/>
      <c r="M172" s="53"/>
      <c r="N172" s="56">
        <f t="shared" si="17"/>
        <v>1</v>
      </c>
      <c r="O172" s="56">
        <v>1</v>
      </c>
      <c r="P172" s="56">
        <v>1</v>
      </c>
      <c r="Q172" s="59">
        <v>5</v>
      </c>
      <c r="R172" s="62"/>
      <c r="S172" s="66">
        <f t="shared" si="16"/>
        <v>5</v>
      </c>
      <c r="T172" s="69"/>
    </row>
    <row r="173" spans="1:20" outlineLevel="1">
      <c r="A173">
        <v>19</v>
      </c>
      <c r="B173" s="35" t="s">
        <v>37</v>
      </c>
      <c r="C173" s="9">
        <v>1912</v>
      </c>
      <c r="D173" s="3" t="s">
        <v>194</v>
      </c>
      <c r="E173" s="80">
        <f t="shared" si="13"/>
        <v>2.6666666666666665</v>
      </c>
      <c r="F173" s="41">
        <v>0</v>
      </c>
      <c r="G173" s="44"/>
      <c r="H173" s="47">
        <f t="shared" si="14"/>
        <v>0</v>
      </c>
      <c r="I173" s="50">
        <v>3</v>
      </c>
      <c r="J173" s="73">
        <v>6</v>
      </c>
      <c r="K173" s="76">
        <v>1</v>
      </c>
      <c r="L173" s="27"/>
      <c r="M173" s="53"/>
      <c r="N173" s="56">
        <f t="shared" si="17"/>
        <v>1</v>
      </c>
      <c r="O173" s="56">
        <v>1</v>
      </c>
      <c r="P173" s="56">
        <v>1</v>
      </c>
      <c r="Q173" s="59">
        <v>5</v>
      </c>
      <c r="R173" s="62"/>
      <c r="S173" s="66">
        <f t="shared" si="16"/>
        <v>5</v>
      </c>
      <c r="T173" s="69"/>
    </row>
    <row r="174" spans="1:20" outlineLevel="1">
      <c r="A174">
        <v>19</v>
      </c>
      <c r="B174" s="35" t="s">
        <v>37</v>
      </c>
      <c r="C174" s="9">
        <v>1915</v>
      </c>
      <c r="D174" s="3" t="s">
        <v>195</v>
      </c>
      <c r="E174" s="80">
        <f t="shared" si="13"/>
        <v>3.5</v>
      </c>
      <c r="F174" s="41">
        <v>0</v>
      </c>
      <c r="G174" s="44">
        <v>0</v>
      </c>
      <c r="H174" s="47">
        <f t="shared" si="14"/>
        <v>0</v>
      </c>
      <c r="I174" s="50">
        <v>5</v>
      </c>
      <c r="J174" s="73">
        <v>6</v>
      </c>
      <c r="K174" s="76">
        <v>3</v>
      </c>
      <c r="L174" s="27"/>
      <c r="M174" s="53"/>
      <c r="N174" s="56">
        <f t="shared" si="17"/>
        <v>3</v>
      </c>
      <c r="O174" s="56">
        <v>3</v>
      </c>
      <c r="P174" s="56">
        <v>3</v>
      </c>
      <c r="Q174" s="59">
        <v>4</v>
      </c>
      <c r="R174" s="62"/>
      <c r="S174" s="66">
        <f t="shared" si="16"/>
        <v>4</v>
      </c>
      <c r="T174" s="69"/>
    </row>
    <row r="175" spans="1:20" outlineLevel="1">
      <c r="A175">
        <v>19</v>
      </c>
      <c r="B175" s="35" t="s">
        <v>37</v>
      </c>
      <c r="C175" s="9">
        <v>1925</v>
      </c>
      <c r="D175" s="3" t="s">
        <v>196</v>
      </c>
      <c r="E175" s="80">
        <f t="shared" si="13"/>
        <v>2.9166666666666665</v>
      </c>
      <c r="F175" s="41">
        <v>1</v>
      </c>
      <c r="G175" s="44">
        <v>6</v>
      </c>
      <c r="H175" s="47">
        <f t="shared" si="14"/>
        <v>3.5</v>
      </c>
      <c r="I175" s="50">
        <v>4</v>
      </c>
      <c r="J175" s="73">
        <v>6</v>
      </c>
      <c r="K175" s="76">
        <v>0</v>
      </c>
      <c r="L175" s="27"/>
      <c r="M175" s="53"/>
      <c r="N175" s="56">
        <f t="shared" si="17"/>
        <v>0</v>
      </c>
      <c r="O175" s="56">
        <v>0</v>
      </c>
      <c r="P175" s="56">
        <v>0</v>
      </c>
      <c r="Q175" s="59">
        <v>4</v>
      </c>
      <c r="R175" s="62"/>
      <c r="S175" s="66">
        <f t="shared" si="16"/>
        <v>4</v>
      </c>
      <c r="T175" s="69"/>
    </row>
    <row r="176" spans="1:20" outlineLevel="1">
      <c r="A176">
        <v>19</v>
      </c>
      <c r="B176" s="35" t="s">
        <v>37</v>
      </c>
      <c r="C176" s="9">
        <v>1918</v>
      </c>
      <c r="D176" s="3" t="s">
        <v>197</v>
      </c>
      <c r="E176" s="80">
        <f t="shared" si="13"/>
        <v>3</v>
      </c>
      <c r="F176" s="41">
        <v>0</v>
      </c>
      <c r="G176" s="44"/>
      <c r="H176" s="47">
        <f t="shared" si="14"/>
        <v>0</v>
      </c>
      <c r="I176" s="50">
        <v>5</v>
      </c>
      <c r="J176" s="73">
        <v>6</v>
      </c>
      <c r="K176" s="76">
        <v>1</v>
      </c>
      <c r="L176" s="27"/>
      <c r="M176" s="53"/>
      <c r="N176" s="56">
        <f t="shared" si="17"/>
        <v>1</v>
      </c>
      <c r="O176" s="56">
        <v>1</v>
      </c>
      <c r="P176" s="56">
        <v>1</v>
      </c>
      <c r="Q176" s="59">
        <v>5</v>
      </c>
      <c r="R176" s="62"/>
      <c r="S176" s="66">
        <f t="shared" si="16"/>
        <v>5</v>
      </c>
      <c r="T176" s="69"/>
    </row>
    <row r="177" spans="1:20" outlineLevel="1">
      <c r="A177">
        <v>19</v>
      </c>
      <c r="B177" s="35" t="s">
        <v>37</v>
      </c>
      <c r="C177" s="9">
        <v>1917</v>
      </c>
      <c r="D177" s="3" t="s">
        <v>198</v>
      </c>
      <c r="E177" s="80">
        <f t="shared" si="13"/>
        <v>3.25</v>
      </c>
      <c r="F177" s="41">
        <v>1</v>
      </c>
      <c r="G177" s="44">
        <v>0</v>
      </c>
      <c r="H177" s="47">
        <f t="shared" si="14"/>
        <v>0.5</v>
      </c>
      <c r="I177" s="50">
        <v>5</v>
      </c>
      <c r="J177" s="73">
        <v>6</v>
      </c>
      <c r="K177" s="76">
        <v>2</v>
      </c>
      <c r="L177" s="27"/>
      <c r="M177" s="53"/>
      <c r="N177" s="56">
        <f t="shared" si="17"/>
        <v>2</v>
      </c>
      <c r="O177" s="56">
        <v>2</v>
      </c>
      <c r="P177" s="56">
        <v>2</v>
      </c>
      <c r="Q177" s="59">
        <v>4</v>
      </c>
      <c r="R177" s="62"/>
      <c r="S177" s="66">
        <f t="shared" si="16"/>
        <v>4</v>
      </c>
      <c r="T177" s="69"/>
    </row>
    <row r="178" spans="1:20" outlineLevel="1">
      <c r="A178">
        <v>19</v>
      </c>
      <c r="B178" s="35" t="s">
        <v>37</v>
      </c>
      <c r="C178" s="9">
        <v>1916</v>
      </c>
      <c r="D178" s="3" t="s">
        <v>199</v>
      </c>
      <c r="E178" s="80">
        <f t="shared" si="13"/>
        <v>2.6666666666666665</v>
      </c>
      <c r="F178" s="41">
        <v>0</v>
      </c>
      <c r="G178" s="44"/>
      <c r="H178" s="47">
        <f t="shared" si="14"/>
        <v>0</v>
      </c>
      <c r="I178" s="50">
        <v>4</v>
      </c>
      <c r="J178" s="73">
        <v>6</v>
      </c>
      <c r="K178" s="76">
        <v>0</v>
      </c>
      <c r="L178" s="27"/>
      <c r="M178" s="53"/>
      <c r="N178" s="56">
        <f t="shared" si="17"/>
        <v>0</v>
      </c>
      <c r="O178" s="56">
        <v>0</v>
      </c>
      <c r="P178" s="56">
        <v>0</v>
      </c>
      <c r="Q178" s="59">
        <v>6</v>
      </c>
      <c r="R178" s="62"/>
      <c r="S178" s="66">
        <f t="shared" si="16"/>
        <v>6</v>
      </c>
      <c r="T178" s="69"/>
    </row>
    <row r="179" spans="1:20" outlineLevel="1">
      <c r="A179">
        <v>19</v>
      </c>
      <c r="B179" s="35" t="s">
        <v>37</v>
      </c>
      <c r="C179" s="9">
        <v>1905</v>
      </c>
      <c r="D179" s="3" t="s">
        <v>200</v>
      </c>
      <c r="E179" s="80">
        <f t="shared" si="13"/>
        <v>2</v>
      </c>
      <c r="F179" s="41">
        <v>0</v>
      </c>
      <c r="G179" s="44"/>
      <c r="H179" s="47">
        <f t="shared" si="14"/>
        <v>0</v>
      </c>
      <c r="I179" s="50">
        <v>0</v>
      </c>
      <c r="J179" s="73">
        <v>6</v>
      </c>
      <c r="K179" s="76">
        <v>0</v>
      </c>
      <c r="L179" s="27"/>
      <c r="M179" s="53"/>
      <c r="N179" s="56">
        <f t="shared" si="17"/>
        <v>0</v>
      </c>
      <c r="O179" s="56">
        <v>0</v>
      </c>
      <c r="P179" s="56">
        <v>0</v>
      </c>
      <c r="Q179" s="59">
        <v>6</v>
      </c>
      <c r="R179" s="62"/>
      <c r="S179" s="66">
        <f t="shared" si="16"/>
        <v>6</v>
      </c>
      <c r="T179" s="69"/>
    </row>
    <row r="180" spans="1:20" outlineLevel="1">
      <c r="A180">
        <v>19</v>
      </c>
      <c r="B180" s="35" t="s">
        <v>37</v>
      </c>
      <c r="C180" s="9">
        <v>1924</v>
      </c>
      <c r="D180" s="3" t="s">
        <v>201</v>
      </c>
      <c r="E180" s="80">
        <f t="shared" si="13"/>
        <v>3.6666666666666665</v>
      </c>
      <c r="F180" s="41">
        <v>0</v>
      </c>
      <c r="G180" s="44"/>
      <c r="H180" s="47">
        <f t="shared" si="14"/>
        <v>0</v>
      </c>
      <c r="I180" s="50">
        <v>4</v>
      </c>
      <c r="J180" s="73">
        <v>6</v>
      </c>
      <c r="K180" s="76">
        <v>3</v>
      </c>
      <c r="L180" s="27"/>
      <c r="M180" s="53"/>
      <c r="N180" s="56">
        <f t="shared" si="17"/>
        <v>3</v>
      </c>
      <c r="O180" s="56">
        <v>3</v>
      </c>
      <c r="P180" s="56">
        <v>3</v>
      </c>
      <c r="Q180" s="59">
        <v>6</v>
      </c>
      <c r="R180" s="62"/>
      <c r="S180" s="66">
        <f t="shared" si="16"/>
        <v>6</v>
      </c>
      <c r="T180" s="69"/>
    </row>
    <row r="181" spans="1:20" outlineLevel="1">
      <c r="A181">
        <v>19</v>
      </c>
      <c r="B181" s="35" t="s">
        <v>37</v>
      </c>
      <c r="C181" s="9">
        <v>1928</v>
      </c>
      <c r="D181" s="3" t="s">
        <v>203</v>
      </c>
      <c r="E181" s="80">
        <f t="shared" si="13"/>
        <v>2.5</v>
      </c>
      <c r="F181" s="41">
        <v>0</v>
      </c>
      <c r="G181" s="44"/>
      <c r="H181" s="47">
        <f t="shared" si="14"/>
        <v>0</v>
      </c>
      <c r="I181" s="50">
        <v>4</v>
      </c>
      <c r="J181" s="73">
        <v>6</v>
      </c>
      <c r="K181" s="76">
        <v>0</v>
      </c>
      <c r="L181" s="27"/>
      <c r="M181" s="53"/>
      <c r="N181" s="56">
        <f t="shared" si="17"/>
        <v>0</v>
      </c>
      <c r="O181" s="56">
        <v>0</v>
      </c>
      <c r="P181" s="56">
        <v>0</v>
      </c>
      <c r="Q181" s="59">
        <v>5</v>
      </c>
      <c r="R181" s="62"/>
      <c r="S181" s="66">
        <f t="shared" si="16"/>
        <v>5</v>
      </c>
      <c r="T181" s="69"/>
    </row>
    <row r="182" spans="1:20" outlineLevel="1">
      <c r="A182">
        <v>19</v>
      </c>
      <c r="B182" s="35" t="s">
        <v>37</v>
      </c>
      <c r="C182" s="9">
        <v>1920</v>
      </c>
      <c r="D182" s="3" t="s">
        <v>205</v>
      </c>
      <c r="E182" s="80">
        <f t="shared" si="13"/>
        <v>2.6666666666666665</v>
      </c>
      <c r="F182" s="41">
        <v>0</v>
      </c>
      <c r="G182" s="44"/>
      <c r="H182" s="47">
        <f t="shared" si="14"/>
        <v>0</v>
      </c>
      <c r="I182" s="50">
        <v>0</v>
      </c>
      <c r="J182" s="73">
        <v>6</v>
      </c>
      <c r="K182" s="76">
        <v>2</v>
      </c>
      <c r="L182" s="27"/>
      <c r="M182" s="53"/>
      <c r="N182" s="56">
        <f t="shared" si="17"/>
        <v>2</v>
      </c>
      <c r="O182" s="56">
        <v>2</v>
      </c>
      <c r="P182" s="56">
        <v>2</v>
      </c>
      <c r="Q182" s="59">
        <v>6</v>
      </c>
      <c r="R182" s="62"/>
      <c r="S182" s="66">
        <f t="shared" si="16"/>
        <v>6</v>
      </c>
      <c r="T182" s="69"/>
    </row>
    <row r="183" spans="1:20" outlineLevel="1">
      <c r="A183">
        <v>19</v>
      </c>
      <c r="B183" s="35" t="s">
        <v>37</v>
      </c>
      <c r="C183" s="9">
        <v>1901</v>
      </c>
      <c r="D183" s="3" t="s">
        <v>206</v>
      </c>
      <c r="E183" s="80">
        <f t="shared" si="13"/>
        <v>3.1666666666666665</v>
      </c>
      <c r="F183" s="41">
        <v>1</v>
      </c>
      <c r="G183" s="44"/>
      <c r="H183" s="47">
        <f t="shared" si="14"/>
        <v>1</v>
      </c>
      <c r="I183" s="50">
        <v>1</v>
      </c>
      <c r="J183" s="73">
        <v>6</v>
      </c>
      <c r="K183" s="76">
        <v>3</v>
      </c>
      <c r="L183" s="27"/>
      <c r="M183" s="53"/>
      <c r="N183" s="56">
        <f t="shared" si="17"/>
        <v>3</v>
      </c>
      <c r="O183" s="56">
        <v>3</v>
      </c>
      <c r="P183" s="56">
        <v>3</v>
      </c>
      <c r="Q183" s="59">
        <v>5</v>
      </c>
      <c r="R183" s="62"/>
      <c r="S183" s="66">
        <f t="shared" si="16"/>
        <v>5</v>
      </c>
      <c r="T183" s="69"/>
    </row>
    <row r="184" spans="1:20" outlineLevel="1">
      <c r="A184">
        <v>19</v>
      </c>
      <c r="B184" s="35" t="s">
        <v>37</v>
      </c>
      <c r="C184" s="9">
        <v>1909</v>
      </c>
      <c r="D184" s="3" t="s">
        <v>207</v>
      </c>
      <c r="E184" s="80">
        <f t="shared" si="13"/>
        <v>3</v>
      </c>
      <c r="F184" s="41">
        <v>0</v>
      </c>
      <c r="G184" s="44"/>
      <c r="H184" s="47">
        <f t="shared" si="14"/>
        <v>0</v>
      </c>
      <c r="I184" s="50">
        <v>5</v>
      </c>
      <c r="J184" s="73">
        <v>6</v>
      </c>
      <c r="K184" s="76">
        <v>1</v>
      </c>
      <c r="L184" s="27"/>
      <c r="M184" s="53"/>
      <c r="N184" s="56">
        <f t="shared" si="17"/>
        <v>1</v>
      </c>
      <c r="O184" s="56">
        <v>1</v>
      </c>
      <c r="P184" s="56">
        <v>1</v>
      </c>
      <c r="Q184" s="59">
        <v>5</v>
      </c>
      <c r="R184" s="62"/>
      <c r="S184" s="66">
        <f t="shared" si="16"/>
        <v>5</v>
      </c>
      <c r="T184" s="69"/>
    </row>
    <row r="185" spans="1:20" outlineLevel="1">
      <c r="A185">
        <v>19</v>
      </c>
      <c r="B185" s="35" t="s">
        <v>37</v>
      </c>
      <c r="C185" s="9">
        <v>1910</v>
      </c>
      <c r="D185" s="3" t="s">
        <v>208</v>
      </c>
      <c r="E185" s="80">
        <f t="shared" si="13"/>
        <v>2.6666666666666665</v>
      </c>
      <c r="F185" s="41">
        <v>0</v>
      </c>
      <c r="G185" s="44">
        <v>0</v>
      </c>
      <c r="H185" s="47">
        <f t="shared" si="14"/>
        <v>0</v>
      </c>
      <c r="I185" s="50">
        <v>4</v>
      </c>
      <c r="J185" s="73">
        <v>6</v>
      </c>
      <c r="K185" s="76">
        <v>2</v>
      </c>
      <c r="L185" s="27"/>
      <c r="M185" s="53"/>
      <c r="N185" s="56">
        <f t="shared" si="17"/>
        <v>2</v>
      </c>
      <c r="O185" s="56">
        <v>2</v>
      </c>
      <c r="P185" s="56">
        <v>2</v>
      </c>
      <c r="Q185" s="59">
        <v>2</v>
      </c>
      <c r="R185" s="62"/>
      <c r="S185" s="66">
        <f t="shared" si="16"/>
        <v>2</v>
      </c>
      <c r="T185" s="69"/>
    </row>
    <row r="186" spans="1:20" outlineLevel="1">
      <c r="A186">
        <v>19</v>
      </c>
      <c r="B186" s="35" t="s">
        <v>37</v>
      </c>
      <c r="C186" s="9">
        <v>1908</v>
      </c>
      <c r="D186" s="3" t="s">
        <v>209</v>
      </c>
      <c r="E186" s="80">
        <f t="shared" si="13"/>
        <v>2.5</v>
      </c>
      <c r="F186" s="41">
        <v>1</v>
      </c>
      <c r="G186" s="44"/>
      <c r="H186" s="47">
        <f t="shared" si="14"/>
        <v>1</v>
      </c>
      <c r="I186" s="50">
        <v>4</v>
      </c>
      <c r="J186" s="73">
        <v>6</v>
      </c>
      <c r="K186" s="76">
        <v>0</v>
      </c>
      <c r="L186" s="27"/>
      <c r="M186" s="53"/>
      <c r="N186" s="56">
        <f t="shared" si="17"/>
        <v>0</v>
      </c>
      <c r="O186" s="56">
        <v>0</v>
      </c>
      <c r="P186" s="56">
        <v>0</v>
      </c>
      <c r="Q186" s="59">
        <v>4</v>
      </c>
      <c r="R186" s="62"/>
      <c r="S186" s="66">
        <f t="shared" si="16"/>
        <v>4</v>
      </c>
      <c r="T186" s="69"/>
    </row>
    <row r="187" spans="1:20" outlineLevel="1">
      <c r="A187">
        <v>19</v>
      </c>
      <c r="B187" s="35" t="s">
        <v>37</v>
      </c>
      <c r="C187" s="9">
        <v>1911</v>
      </c>
      <c r="D187" s="3" t="s">
        <v>210</v>
      </c>
      <c r="E187" s="80">
        <f t="shared" si="13"/>
        <v>2.5</v>
      </c>
      <c r="F187" s="41">
        <v>0</v>
      </c>
      <c r="G187" s="44">
        <v>0</v>
      </c>
      <c r="H187" s="47">
        <f t="shared" si="14"/>
        <v>0</v>
      </c>
      <c r="I187" s="50">
        <v>5</v>
      </c>
      <c r="J187" s="73">
        <v>6</v>
      </c>
      <c r="K187" s="76">
        <v>0</v>
      </c>
      <c r="L187" s="27"/>
      <c r="M187" s="53"/>
      <c r="N187" s="56">
        <f t="shared" si="17"/>
        <v>0</v>
      </c>
      <c r="O187" s="56">
        <v>0</v>
      </c>
      <c r="P187" s="56">
        <v>0</v>
      </c>
      <c r="Q187" s="59">
        <v>4</v>
      </c>
      <c r="R187" s="62"/>
      <c r="S187" s="66">
        <f t="shared" si="16"/>
        <v>4</v>
      </c>
      <c r="T187" s="69"/>
    </row>
    <row r="188" spans="1:20" outlineLevel="1">
      <c r="A188">
        <v>19</v>
      </c>
      <c r="B188" s="35" t="s">
        <v>37</v>
      </c>
      <c r="C188" s="9">
        <v>1902</v>
      </c>
      <c r="D188" s="3" t="s">
        <v>211</v>
      </c>
      <c r="E188" s="80">
        <f t="shared" si="13"/>
        <v>4.083333333333333</v>
      </c>
      <c r="F188" s="41">
        <v>1</v>
      </c>
      <c r="G188" s="44">
        <v>6</v>
      </c>
      <c r="H188" s="47">
        <f t="shared" si="14"/>
        <v>3.5</v>
      </c>
      <c r="I188" s="50">
        <v>3</v>
      </c>
      <c r="J188" s="73">
        <v>6</v>
      </c>
      <c r="K188" s="76">
        <v>3</v>
      </c>
      <c r="L188" s="27"/>
      <c r="M188" s="53"/>
      <c r="N188" s="56">
        <f t="shared" si="17"/>
        <v>3</v>
      </c>
      <c r="O188" s="56">
        <v>3</v>
      </c>
      <c r="P188" s="56">
        <v>3</v>
      </c>
      <c r="Q188" s="59">
        <v>6</v>
      </c>
      <c r="R188" s="62"/>
      <c r="S188" s="66">
        <f t="shared" si="16"/>
        <v>6</v>
      </c>
      <c r="T188" s="69"/>
    </row>
    <row r="189" spans="1:20" outlineLevel="1">
      <c r="A189">
        <v>19</v>
      </c>
      <c r="B189" s="35" t="s">
        <v>37</v>
      </c>
      <c r="C189" s="9">
        <v>1919</v>
      </c>
      <c r="D189" s="3" t="s">
        <v>212</v>
      </c>
      <c r="E189" s="80">
        <f t="shared" si="13"/>
        <v>3.1666666666666665</v>
      </c>
      <c r="F189" s="41">
        <v>0</v>
      </c>
      <c r="G189" s="44"/>
      <c r="H189" s="47">
        <f t="shared" si="14"/>
        <v>0</v>
      </c>
      <c r="I189" s="50">
        <v>5</v>
      </c>
      <c r="J189" s="73">
        <v>6</v>
      </c>
      <c r="K189" s="76">
        <v>1</v>
      </c>
      <c r="L189" s="27"/>
      <c r="M189" s="53"/>
      <c r="N189" s="56">
        <f t="shared" si="17"/>
        <v>1</v>
      </c>
      <c r="O189" s="56">
        <v>1</v>
      </c>
      <c r="P189" s="56">
        <v>1</v>
      </c>
      <c r="Q189" s="59">
        <v>6</v>
      </c>
      <c r="R189" s="62"/>
      <c r="S189" s="66">
        <f t="shared" si="16"/>
        <v>6</v>
      </c>
      <c r="T189" s="69"/>
    </row>
    <row r="190" spans="1:20" outlineLevel="1">
      <c r="A190">
        <v>19</v>
      </c>
      <c r="B190" s="35" t="s">
        <v>37</v>
      </c>
      <c r="C190" s="9">
        <v>1923</v>
      </c>
      <c r="D190" s="3" t="s">
        <v>213</v>
      </c>
      <c r="E190" s="80">
        <f t="shared" si="13"/>
        <v>3.6666666666666665</v>
      </c>
      <c r="F190" s="41">
        <v>0</v>
      </c>
      <c r="G190" s="44"/>
      <c r="H190" s="47">
        <f t="shared" si="14"/>
        <v>0</v>
      </c>
      <c r="I190" s="50">
        <v>4</v>
      </c>
      <c r="J190" s="73">
        <v>6</v>
      </c>
      <c r="K190" s="76">
        <v>3</v>
      </c>
      <c r="L190" s="27"/>
      <c r="M190" s="53"/>
      <c r="N190" s="56">
        <f t="shared" si="17"/>
        <v>3</v>
      </c>
      <c r="O190" s="56">
        <v>3</v>
      </c>
      <c r="P190" s="56">
        <v>3</v>
      </c>
      <c r="Q190" s="59">
        <v>6</v>
      </c>
      <c r="R190" s="62"/>
      <c r="S190" s="66">
        <f t="shared" si="16"/>
        <v>6</v>
      </c>
      <c r="T190" s="69"/>
    </row>
    <row r="191" spans="1:20" outlineLevel="1">
      <c r="A191">
        <v>19</v>
      </c>
      <c r="B191" s="35" t="s">
        <v>37</v>
      </c>
      <c r="C191" s="9">
        <v>1904</v>
      </c>
      <c r="D191" s="3" t="s">
        <v>214</v>
      </c>
      <c r="E191" s="80">
        <f t="shared" si="13"/>
        <v>3</v>
      </c>
      <c r="F191" s="41">
        <v>0</v>
      </c>
      <c r="G191" s="44"/>
      <c r="H191" s="47">
        <f t="shared" si="14"/>
        <v>0</v>
      </c>
      <c r="I191" s="50">
        <v>0</v>
      </c>
      <c r="J191" s="73">
        <v>6</v>
      </c>
      <c r="K191" s="76">
        <v>3</v>
      </c>
      <c r="L191" s="27"/>
      <c r="M191" s="53"/>
      <c r="N191" s="56">
        <f t="shared" si="17"/>
        <v>3</v>
      </c>
      <c r="O191" s="56">
        <v>3</v>
      </c>
      <c r="P191" s="56">
        <v>3</v>
      </c>
      <c r="Q191" s="59">
        <v>6</v>
      </c>
      <c r="R191" s="62"/>
      <c r="S191" s="66">
        <f t="shared" si="16"/>
        <v>6</v>
      </c>
      <c r="T191" s="69"/>
    </row>
    <row r="192" spans="1:20">
      <c r="A192">
        <v>19</v>
      </c>
      <c r="B192" s="35" t="s">
        <v>37</v>
      </c>
      <c r="C192" s="9" t="s">
        <v>352</v>
      </c>
      <c r="D192" s="3" t="s">
        <v>354</v>
      </c>
      <c r="E192" s="83">
        <f>AVERAGE(E164:E191)</f>
        <v>3.0922619047619047</v>
      </c>
      <c r="F192" s="41"/>
      <c r="G192" s="44"/>
      <c r="H192" s="47"/>
      <c r="I192" s="50"/>
      <c r="J192" s="73"/>
      <c r="K192" s="76"/>
      <c r="L192" s="27"/>
      <c r="M192" s="53"/>
      <c r="N192" s="56"/>
      <c r="O192" s="56"/>
      <c r="P192" s="56"/>
      <c r="Q192" s="59"/>
      <c r="R192" s="62"/>
      <c r="S192" s="66"/>
      <c r="T192" s="69"/>
    </row>
    <row r="193" spans="1:20" outlineLevel="1">
      <c r="A193">
        <v>20</v>
      </c>
      <c r="B193" s="35" t="s">
        <v>38</v>
      </c>
      <c r="C193" s="9">
        <v>2001</v>
      </c>
      <c r="D193" s="3" t="s">
        <v>215</v>
      </c>
      <c r="E193" s="80">
        <f t="shared" si="13"/>
        <v>3.0238095238095242</v>
      </c>
      <c r="F193" s="41">
        <v>1</v>
      </c>
      <c r="G193" s="44">
        <v>0</v>
      </c>
      <c r="H193" s="47">
        <f t="shared" si="14"/>
        <v>0.5</v>
      </c>
      <c r="I193" s="50">
        <v>1</v>
      </c>
      <c r="J193" s="73">
        <v>6</v>
      </c>
      <c r="K193" s="76">
        <v>3</v>
      </c>
      <c r="L193" s="27">
        <v>3</v>
      </c>
      <c r="M193" s="53">
        <v>4</v>
      </c>
      <c r="N193" s="56">
        <f t="shared" ref="N193:N204" si="18">AVERAGE(K193:M193)</f>
        <v>3.3333333333333335</v>
      </c>
      <c r="O193" s="56">
        <v>3</v>
      </c>
      <c r="P193" s="56">
        <v>3.3333333333333335</v>
      </c>
      <c r="Q193" s="59"/>
      <c r="R193" s="62">
        <v>6</v>
      </c>
      <c r="S193" s="66">
        <f t="shared" si="16"/>
        <v>6</v>
      </c>
      <c r="T193" s="69">
        <v>1</v>
      </c>
    </row>
    <row r="194" spans="1:20" outlineLevel="1">
      <c r="A194">
        <v>20</v>
      </c>
      <c r="B194" s="35" t="s">
        <v>38</v>
      </c>
      <c r="C194" s="9">
        <v>2012</v>
      </c>
      <c r="D194" s="3" t="s">
        <v>216</v>
      </c>
      <c r="E194" s="80">
        <f t="shared" si="13"/>
        <v>2.5</v>
      </c>
      <c r="F194" s="41">
        <v>1</v>
      </c>
      <c r="G194" s="44">
        <v>0</v>
      </c>
      <c r="H194" s="47">
        <f t="shared" si="14"/>
        <v>0.5</v>
      </c>
      <c r="I194" s="50">
        <v>1</v>
      </c>
      <c r="J194" s="73">
        <v>6</v>
      </c>
      <c r="K194" s="76">
        <v>1</v>
      </c>
      <c r="L194" s="27">
        <v>3</v>
      </c>
      <c r="M194" s="53">
        <v>5</v>
      </c>
      <c r="N194" s="56">
        <f t="shared" si="18"/>
        <v>3</v>
      </c>
      <c r="O194" s="56">
        <v>1</v>
      </c>
      <c r="P194" s="56">
        <v>3</v>
      </c>
      <c r="Q194" s="59"/>
      <c r="R194" s="62">
        <v>3</v>
      </c>
      <c r="S194" s="66">
        <f t="shared" si="16"/>
        <v>3</v>
      </c>
      <c r="T194" s="69">
        <v>1</v>
      </c>
    </row>
    <row r="195" spans="1:20" outlineLevel="1">
      <c r="A195">
        <v>20</v>
      </c>
      <c r="B195" s="35" t="s">
        <v>38</v>
      </c>
      <c r="C195" s="9">
        <v>2010</v>
      </c>
      <c r="D195" s="3" t="s">
        <v>217</v>
      </c>
      <c r="E195" s="80">
        <f t="shared" si="13"/>
        <v>3.166666666666667</v>
      </c>
      <c r="F195" s="41">
        <v>1</v>
      </c>
      <c r="G195" s="44">
        <v>6</v>
      </c>
      <c r="H195" s="47">
        <f t="shared" si="14"/>
        <v>3.5</v>
      </c>
      <c r="I195" s="50">
        <v>1</v>
      </c>
      <c r="J195" s="73">
        <v>6</v>
      </c>
      <c r="K195" s="76">
        <v>3</v>
      </c>
      <c r="L195" s="27">
        <v>2</v>
      </c>
      <c r="M195" s="53">
        <v>5</v>
      </c>
      <c r="N195" s="56">
        <f t="shared" si="18"/>
        <v>3.3333333333333335</v>
      </c>
      <c r="O195" s="56">
        <v>3</v>
      </c>
      <c r="P195" s="56">
        <v>3.3333333333333335</v>
      </c>
      <c r="Q195" s="59"/>
      <c r="R195" s="62">
        <v>4</v>
      </c>
      <c r="S195" s="66">
        <f t="shared" si="16"/>
        <v>4</v>
      </c>
      <c r="T195" s="69">
        <v>1</v>
      </c>
    </row>
    <row r="196" spans="1:20" outlineLevel="1">
      <c r="A196">
        <v>20</v>
      </c>
      <c r="B196" s="35" t="s">
        <v>38</v>
      </c>
      <c r="C196" s="9">
        <v>2011</v>
      </c>
      <c r="D196" s="3" t="s">
        <v>218</v>
      </c>
      <c r="E196" s="80">
        <f t="shared" ref="E196:E259" si="19">AVERAGE(H196,I196,J196,N196,P196,S196,T196)</f>
        <v>3.5</v>
      </c>
      <c r="F196" s="41">
        <v>1</v>
      </c>
      <c r="G196" s="44">
        <v>4</v>
      </c>
      <c r="H196" s="47">
        <f t="shared" ref="H196:H259" si="20">AVERAGE(F196:G196)</f>
        <v>2.5</v>
      </c>
      <c r="I196" s="50">
        <v>2</v>
      </c>
      <c r="J196" s="73">
        <v>6</v>
      </c>
      <c r="K196" s="76">
        <v>4</v>
      </c>
      <c r="L196" s="27">
        <v>3</v>
      </c>
      <c r="M196" s="53">
        <v>5</v>
      </c>
      <c r="N196" s="56">
        <f t="shared" si="18"/>
        <v>4</v>
      </c>
      <c r="O196" s="56">
        <v>4</v>
      </c>
      <c r="P196" s="56">
        <v>4</v>
      </c>
      <c r="Q196" s="59"/>
      <c r="R196" s="62">
        <v>5</v>
      </c>
      <c r="S196" s="66">
        <f t="shared" ref="S196:S259" si="21">AVERAGE(Q196:R196)</f>
        <v>5</v>
      </c>
      <c r="T196" s="69">
        <v>1</v>
      </c>
    </row>
    <row r="197" spans="1:20" outlineLevel="1">
      <c r="A197">
        <v>20</v>
      </c>
      <c r="B197" s="35" t="s">
        <v>38</v>
      </c>
      <c r="C197" s="9">
        <v>2008</v>
      </c>
      <c r="D197" s="3" t="s">
        <v>219</v>
      </c>
      <c r="E197" s="80">
        <f t="shared" si="19"/>
        <v>3.1904761904761907</v>
      </c>
      <c r="F197" s="41">
        <v>1</v>
      </c>
      <c r="G197" s="44">
        <v>6</v>
      </c>
      <c r="H197" s="47">
        <f t="shared" si="20"/>
        <v>3.5</v>
      </c>
      <c r="I197" s="50">
        <v>6</v>
      </c>
      <c r="J197" s="73">
        <v>6</v>
      </c>
      <c r="K197" s="76">
        <v>5</v>
      </c>
      <c r="L197" s="27">
        <v>2</v>
      </c>
      <c r="M197" s="53">
        <v>1</v>
      </c>
      <c r="N197" s="56">
        <f t="shared" si="18"/>
        <v>2.6666666666666665</v>
      </c>
      <c r="O197" s="56">
        <v>5</v>
      </c>
      <c r="P197" s="56">
        <v>2.6666666666666665</v>
      </c>
      <c r="Q197" s="59">
        <v>3</v>
      </c>
      <c r="R197" s="62">
        <v>0</v>
      </c>
      <c r="S197" s="66">
        <f t="shared" si="21"/>
        <v>1.5</v>
      </c>
      <c r="T197" s="69">
        <v>0</v>
      </c>
    </row>
    <row r="198" spans="1:20" outlineLevel="1">
      <c r="A198">
        <v>20</v>
      </c>
      <c r="B198" s="35" t="s">
        <v>38</v>
      </c>
      <c r="C198" s="9">
        <v>2003</v>
      </c>
      <c r="D198" s="3" t="s">
        <v>220</v>
      </c>
      <c r="E198" s="80">
        <f t="shared" si="19"/>
        <v>3</v>
      </c>
      <c r="F198" s="41">
        <v>1</v>
      </c>
      <c r="G198" s="44">
        <v>5</v>
      </c>
      <c r="H198" s="47">
        <f t="shared" si="20"/>
        <v>3</v>
      </c>
      <c r="I198" s="50">
        <v>3</v>
      </c>
      <c r="J198" s="73">
        <v>6</v>
      </c>
      <c r="K198" s="76">
        <v>4</v>
      </c>
      <c r="L198" s="27">
        <v>3</v>
      </c>
      <c r="M198" s="53">
        <v>5</v>
      </c>
      <c r="N198" s="56">
        <f t="shared" si="18"/>
        <v>4</v>
      </c>
      <c r="O198" s="56">
        <v>4</v>
      </c>
      <c r="P198" s="56">
        <v>4</v>
      </c>
      <c r="Q198" s="59"/>
      <c r="R198" s="62">
        <v>0</v>
      </c>
      <c r="S198" s="66">
        <f t="shared" si="21"/>
        <v>0</v>
      </c>
      <c r="T198" s="69">
        <v>1</v>
      </c>
    </row>
    <row r="199" spans="1:20" outlineLevel="1">
      <c r="A199">
        <v>20</v>
      </c>
      <c r="B199" s="35" t="s">
        <v>38</v>
      </c>
      <c r="C199" s="9">
        <v>2002</v>
      </c>
      <c r="D199" s="3" t="s">
        <v>221</v>
      </c>
      <c r="E199" s="80">
        <f t="shared" si="19"/>
        <v>3.0952380952380953</v>
      </c>
      <c r="F199" s="41">
        <v>1</v>
      </c>
      <c r="G199" s="44">
        <v>5</v>
      </c>
      <c r="H199" s="47">
        <f t="shared" si="20"/>
        <v>3</v>
      </c>
      <c r="I199" s="50">
        <v>6</v>
      </c>
      <c r="J199" s="73">
        <v>6</v>
      </c>
      <c r="K199" s="76">
        <v>3</v>
      </c>
      <c r="L199" s="27">
        <v>0</v>
      </c>
      <c r="M199" s="53">
        <v>5</v>
      </c>
      <c r="N199" s="56">
        <f t="shared" si="18"/>
        <v>2.6666666666666665</v>
      </c>
      <c r="O199" s="56">
        <v>4</v>
      </c>
      <c r="P199" s="56">
        <v>3</v>
      </c>
      <c r="Q199" s="59"/>
      <c r="R199" s="62">
        <v>0</v>
      </c>
      <c r="S199" s="66">
        <f t="shared" si="21"/>
        <v>0</v>
      </c>
      <c r="T199" s="69">
        <v>1</v>
      </c>
    </row>
    <row r="200" spans="1:20" outlineLevel="1">
      <c r="A200">
        <v>20</v>
      </c>
      <c r="B200" s="35" t="s">
        <v>38</v>
      </c>
      <c r="C200" s="9">
        <v>2004</v>
      </c>
      <c r="D200" s="3" t="s">
        <v>222</v>
      </c>
      <c r="E200" s="80">
        <f t="shared" si="19"/>
        <v>3</v>
      </c>
      <c r="F200" s="41">
        <v>1</v>
      </c>
      <c r="G200" s="44">
        <v>5</v>
      </c>
      <c r="H200" s="47">
        <f t="shared" si="20"/>
        <v>3</v>
      </c>
      <c r="I200" s="50">
        <v>1</v>
      </c>
      <c r="J200" s="73">
        <v>6</v>
      </c>
      <c r="K200" s="76">
        <v>4</v>
      </c>
      <c r="L200" s="27">
        <v>0</v>
      </c>
      <c r="M200" s="53">
        <v>5</v>
      </c>
      <c r="N200" s="56">
        <f t="shared" si="18"/>
        <v>3</v>
      </c>
      <c r="O200" s="56">
        <v>4</v>
      </c>
      <c r="P200" s="56">
        <v>3</v>
      </c>
      <c r="Q200" s="59"/>
      <c r="R200" s="62">
        <v>4</v>
      </c>
      <c r="S200" s="66">
        <f t="shared" si="21"/>
        <v>4</v>
      </c>
      <c r="T200" s="69">
        <v>1</v>
      </c>
    </row>
    <row r="201" spans="1:20" outlineLevel="1">
      <c r="A201">
        <v>20</v>
      </c>
      <c r="B201" s="35" t="s">
        <v>38</v>
      </c>
      <c r="C201" s="9">
        <v>2009</v>
      </c>
      <c r="D201" s="3" t="s">
        <v>223</v>
      </c>
      <c r="E201" s="80">
        <f t="shared" si="19"/>
        <v>3.4523809523809526</v>
      </c>
      <c r="F201" s="41">
        <v>1</v>
      </c>
      <c r="G201" s="44">
        <v>6</v>
      </c>
      <c r="H201" s="47">
        <f t="shared" si="20"/>
        <v>3.5</v>
      </c>
      <c r="I201" s="50">
        <v>1</v>
      </c>
      <c r="J201" s="73">
        <v>6</v>
      </c>
      <c r="K201" s="76">
        <v>3</v>
      </c>
      <c r="L201" s="27">
        <v>2</v>
      </c>
      <c r="M201" s="53">
        <v>5</v>
      </c>
      <c r="N201" s="56">
        <f t="shared" si="18"/>
        <v>3.3333333333333335</v>
      </c>
      <c r="O201" s="56">
        <v>3</v>
      </c>
      <c r="P201" s="56">
        <v>3.3333333333333335</v>
      </c>
      <c r="Q201" s="59"/>
      <c r="R201" s="62">
        <v>6</v>
      </c>
      <c r="S201" s="66">
        <f t="shared" si="21"/>
        <v>6</v>
      </c>
      <c r="T201" s="69">
        <v>1</v>
      </c>
    </row>
    <row r="202" spans="1:20" outlineLevel="1">
      <c r="A202">
        <v>20</v>
      </c>
      <c r="B202" s="35" t="s">
        <v>38</v>
      </c>
      <c r="C202" s="9">
        <v>2005</v>
      </c>
      <c r="D202" s="3" t="s">
        <v>224</v>
      </c>
      <c r="E202" s="80">
        <f t="shared" si="19"/>
        <v>2.7857142857142856</v>
      </c>
      <c r="F202" s="41">
        <v>1</v>
      </c>
      <c r="G202" s="44">
        <v>6</v>
      </c>
      <c r="H202" s="47">
        <f t="shared" si="20"/>
        <v>3.5</v>
      </c>
      <c r="I202" s="50">
        <v>1</v>
      </c>
      <c r="J202" s="73">
        <v>6</v>
      </c>
      <c r="K202" s="76">
        <v>1</v>
      </c>
      <c r="L202" s="27">
        <v>3</v>
      </c>
      <c r="M202" s="53">
        <v>5</v>
      </c>
      <c r="N202" s="56">
        <f t="shared" si="18"/>
        <v>3</v>
      </c>
      <c r="O202" s="56">
        <v>1</v>
      </c>
      <c r="P202" s="56">
        <v>3</v>
      </c>
      <c r="Q202" s="59"/>
      <c r="R202" s="62">
        <v>2</v>
      </c>
      <c r="S202" s="66">
        <f t="shared" si="21"/>
        <v>2</v>
      </c>
      <c r="T202" s="69">
        <v>1</v>
      </c>
    </row>
    <row r="203" spans="1:20" outlineLevel="1">
      <c r="A203">
        <v>20</v>
      </c>
      <c r="B203" s="35" t="s">
        <v>38</v>
      </c>
      <c r="C203" s="9">
        <v>2006</v>
      </c>
      <c r="D203" s="3" t="s">
        <v>225</v>
      </c>
      <c r="E203" s="80">
        <f t="shared" si="19"/>
        <v>3.2619047619047619</v>
      </c>
      <c r="F203" s="41">
        <v>2</v>
      </c>
      <c r="G203" s="44">
        <v>5</v>
      </c>
      <c r="H203" s="47">
        <f t="shared" si="20"/>
        <v>3.5</v>
      </c>
      <c r="I203" s="50">
        <v>0</v>
      </c>
      <c r="J203" s="73">
        <v>6</v>
      </c>
      <c r="K203" s="76">
        <v>3</v>
      </c>
      <c r="L203" s="27">
        <v>3</v>
      </c>
      <c r="M203" s="53">
        <v>5</v>
      </c>
      <c r="N203" s="56">
        <f t="shared" si="18"/>
        <v>3.6666666666666665</v>
      </c>
      <c r="O203" s="56">
        <v>3</v>
      </c>
      <c r="P203" s="56">
        <v>3.6666666666666665</v>
      </c>
      <c r="Q203" s="59"/>
      <c r="R203" s="62">
        <v>5</v>
      </c>
      <c r="S203" s="66">
        <f t="shared" si="21"/>
        <v>5</v>
      </c>
      <c r="T203" s="69">
        <v>1</v>
      </c>
    </row>
    <row r="204" spans="1:20" outlineLevel="1">
      <c r="A204">
        <v>20</v>
      </c>
      <c r="B204" s="35" t="s">
        <v>38</v>
      </c>
      <c r="C204" s="9">
        <v>2007</v>
      </c>
      <c r="D204" s="3" t="s">
        <v>226</v>
      </c>
      <c r="E204" s="80">
        <f t="shared" si="19"/>
        <v>3.333333333333333</v>
      </c>
      <c r="F204" s="41">
        <v>2</v>
      </c>
      <c r="G204" s="44">
        <v>6</v>
      </c>
      <c r="H204" s="47">
        <f t="shared" si="20"/>
        <v>4</v>
      </c>
      <c r="I204" s="50">
        <v>0</v>
      </c>
      <c r="J204" s="73">
        <v>6</v>
      </c>
      <c r="K204" s="76">
        <v>3</v>
      </c>
      <c r="L204" s="27">
        <v>3</v>
      </c>
      <c r="M204" s="53">
        <v>5</v>
      </c>
      <c r="N204" s="56">
        <f t="shared" si="18"/>
        <v>3.6666666666666665</v>
      </c>
      <c r="O204" s="56">
        <v>3</v>
      </c>
      <c r="P204" s="56">
        <v>3.6666666666666665</v>
      </c>
      <c r="Q204" s="59"/>
      <c r="R204" s="62">
        <v>5</v>
      </c>
      <c r="S204" s="66">
        <f t="shared" si="21"/>
        <v>5</v>
      </c>
      <c r="T204" s="69">
        <v>1</v>
      </c>
    </row>
    <row r="205" spans="1:20">
      <c r="A205">
        <v>20</v>
      </c>
      <c r="B205" s="35" t="s">
        <v>38</v>
      </c>
      <c r="C205" s="9" t="s">
        <v>352</v>
      </c>
      <c r="D205" s="3" t="s">
        <v>354</v>
      </c>
      <c r="E205" s="83">
        <f>AVERAGE(E193:E204)</f>
        <v>3.1091269841269842</v>
      </c>
      <c r="F205" s="41"/>
      <c r="G205" s="44"/>
      <c r="H205" s="47"/>
      <c r="I205" s="50"/>
      <c r="J205" s="73"/>
      <c r="K205" s="76"/>
      <c r="L205" s="27"/>
      <c r="M205" s="53"/>
      <c r="N205" s="56"/>
      <c r="O205" s="56"/>
      <c r="P205" s="56"/>
      <c r="Q205" s="59"/>
      <c r="R205" s="62"/>
      <c r="S205" s="66"/>
      <c r="T205" s="69"/>
    </row>
    <row r="206" spans="1:20" outlineLevel="1">
      <c r="A206">
        <v>21</v>
      </c>
      <c r="B206" s="35" t="s">
        <v>39</v>
      </c>
      <c r="C206" s="9">
        <v>2106</v>
      </c>
      <c r="D206" s="3" t="s">
        <v>227</v>
      </c>
      <c r="E206" s="80">
        <f t="shared" si="19"/>
        <v>3.7380952380952377</v>
      </c>
      <c r="F206" s="41">
        <v>1</v>
      </c>
      <c r="G206" s="44">
        <v>6</v>
      </c>
      <c r="H206" s="47">
        <f t="shared" si="20"/>
        <v>3.5</v>
      </c>
      <c r="I206" s="50">
        <v>2</v>
      </c>
      <c r="J206" s="73">
        <v>6</v>
      </c>
      <c r="K206" s="76">
        <v>4</v>
      </c>
      <c r="L206" s="27">
        <v>4</v>
      </c>
      <c r="M206" s="53">
        <v>5</v>
      </c>
      <c r="N206" s="56">
        <f t="shared" ref="N206:N222" si="22">AVERAGE(K206:M206)</f>
        <v>4.333333333333333</v>
      </c>
      <c r="O206" s="56">
        <v>4</v>
      </c>
      <c r="P206" s="56">
        <v>4.333333333333333</v>
      </c>
      <c r="Q206" s="59">
        <v>4</v>
      </c>
      <c r="R206" s="62">
        <v>4</v>
      </c>
      <c r="S206" s="66">
        <f t="shared" si="21"/>
        <v>4</v>
      </c>
      <c r="T206" s="69">
        <v>2</v>
      </c>
    </row>
    <row r="207" spans="1:20" outlineLevel="1">
      <c r="A207">
        <v>21</v>
      </c>
      <c r="B207" s="35" t="s">
        <v>39</v>
      </c>
      <c r="C207" s="9">
        <v>2102</v>
      </c>
      <c r="D207" s="3" t="s">
        <v>228</v>
      </c>
      <c r="E207" s="80">
        <f t="shared" si="19"/>
        <v>3.4523809523809521</v>
      </c>
      <c r="F207" s="41">
        <v>1</v>
      </c>
      <c r="G207" s="44">
        <v>6</v>
      </c>
      <c r="H207" s="47">
        <f t="shared" si="20"/>
        <v>3.5</v>
      </c>
      <c r="I207" s="50">
        <v>1</v>
      </c>
      <c r="J207" s="73">
        <v>6</v>
      </c>
      <c r="K207" s="76">
        <v>1</v>
      </c>
      <c r="L207" s="27">
        <v>6</v>
      </c>
      <c r="M207" s="53">
        <v>6</v>
      </c>
      <c r="N207" s="56">
        <f t="shared" si="22"/>
        <v>4.333333333333333</v>
      </c>
      <c r="O207" s="56">
        <v>1</v>
      </c>
      <c r="P207" s="56">
        <v>4.333333333333333</v>
      </c>
      <c r="Q207" s="59">
        <v>5</v>
      </c>
      <c r="R207" s="62">
        <v>5</v>
      </c>
      <c r="S207" s="66">
        <f t="shared" si="21"/>
        <v>5</v>
      </c>
      <c r="T207" s="69">
        <v>0</v>
      </c>
    </row>
    <row r="208" spans="1:20" outlineLevel="1">
      <c r="A208">
        <v>21</v>
      </c>
      <c r="B208" s="35" t="s">
        <v>39</v>
      </c>
      <c r="C208" s="9">
        <v>2115</v>
      </c>
      <c r="D208" s="3" t="s">
        <v>229</v>
      </c>
      <c r="E208" s="80">
        <f t="shared" si="19"/>
        <v>3.0952380952380953</v>
      </c>
      <c r="F208" s="41">
        <v>0</v>
      </c>
      <c r="G208" s="44"/>
      <c r="H208" s="47">
        <f t="shared" si="20"/>
        <v>0</v>
      </c>
      <c r="I208" s="50">
        <v>4</v>
      </c>
      <c r="J208" s="73">
        <v>6</v>
      </c>
      <c r="K208" s="76">
        <v>1</v>
      </c>
      <c r="L208" s="27">
        <v>4</v>
      </c>
      <c r="M208" s="53">
        <v>5</v>
      </c>
      <c r="N208" s="56">
        <f t="shared" si="22"/>
        <v>3.3333333333333335</v>
      </c>
      <c r="O208" s="56">
        <v>1</v>
      </c>
      <c r="P208" s="56">
        <v>3.3333333333333335</v>
      </c>
      <c r="Q208" s="59">
        <v>3</v>
      </c>
      <c r="R208" s="62">
        <v>3</v>
      </c>
      <c r="S208" s="66">
        <f t="shared" si="21"/>
        <v>3</v>
      </c>
      <c r="T208" s="69">
        <v>2</v>
      </c>
    </row>
    <row r="209" spans="1:20" outlineLevel="1">
      <c r="A209">
        <v>21</v>
      </c>
      <c r="B209" s="35" t="s">
        <v>39</v>
      </c>
      <c r="C209" s="9">
        <v>2104</v>
      </c>
      <c r="D209" s="3" t="s">
        <v>230</v>
      </c>
      <c r="E209" s="80">
        <f t="shared" si="19"/>
        <v>3.7142857142857144</v>
      </c>
      <c r="F209" s="41">
        <v>1</v>
      </c>
      <c r="G209" s="44"/>
      <c r="H209" s="47">
        <f t="shared" si="20"/>
        <v>1</v>
      </c>
      <c r="I209" s="50">
        <v>4</v>
      </c>
      <c r="J209" s="73">
        <v>6</v>
      </c>
      <c r="K209" s="76">
        <v>3</v>
      </c>
      <c r="L209" s="27">
        <v>6</v>
      </c>
      <c r="M209" s="53">
        <v>6</v>
      </c>
      <c r="N209" s="56">
        <f t="shared" si="22"/>
        <v>5</v>
      </c>
      <c r="O209" s="56">
        <v>3</v>
      </c>
      <c r="P209" s="56">
        <v>5</v>
      </c>
      <c r="Q209" s="59">
        <v>4</v>
      </c>
      <c r="R209" s="62">
        <v>4</v>
      </c>
      <c r="S209" s="66">
        <f t="shared" si="21"/>
        <v>4</v>
      </c>
      <c r="T209" s="69">
        <v>1</v>
      </c>
    </row>
    <row r="210" spans="1:20" outlineLevel="1">
      <c r="A210">
        <v>21</v>
      </c>
      <c r="B210" s="35" t="s">
        <v>39</v>
      </c>
      <c r="C210" s="9">
        <v>2112</v>
      </c>
      <c r="D210" s="3" t="s">
        <v>231</v>
      </c>
      <c r="E210" s="80">
        <f t="shared" si="19"/>
        <v>3.8809523809523805</v>
      </c>
      <c r="F210" s="41">
        <v>1</v>
      </c>
      <c r="G210" s="44">
        <v>6</v>
      </c>
      <c r="H210" s="47">
        <f t="shared" si="20"/>
        <v>3.5</v>
      </c>
      <c r="I210" s="50">
        <v>4</v>
      </c>
      <c r="J210" s="73">
        <v>6</v>
      </c>
      <c r="K210" s="76">
        <v>2</v>
      </c>
      <c r="L210" s="27">
        <v>4</v>
      </c>
      <c r="M210" s="53">
        <v>4</v>
      </c>
      <c r="N210" s="56">
        <f t="shared" si="22"/>
        <v>3.3333333333333335</v>
      </c>
      <c r="O210" s="56">
        <v>2</v>
      </c>
      <c r="P210" s="56">
        <v>3.3333333333333335</v>
      </c>
      <c r="Q210" s="59">
        <v>5</v>
      </c>
      <c r="R210" s="62">
        <v>5</v>
      </c>
      <c r="S210" s="66">
        <f t="shared" si="21"/>
        <v>5</v>
      </c>
      <c r="T210" s="69">
        <v>2</v>
      </c>
    </row>
    <row r="211" spans="1:20" outlineLevel="1">
      <c r="A211">
        <v>21</v>
      </c>
      <c r="B211" s="35" t="s">
        <v>39</v>
      </c>
      <c r="C211" s="9">
        <v>2113</v>
      </c>
      <c r="D211" s="3" t="s">
        <v>232</v>
      </c>
      <c r="E211" s="80">
        <f t="shared" si="19"/>
        <v>4.0714285714285712</v>
      </c>
      <c r="F211" s="41">
        <v>1</v>
      </c>
      <c r="G211" s="44">
        <v>6</v>
      </c>
      <c r="H211" s="47">
        <f t="shared" si="20"/>
        <v>3.5</v>
      </c>
      <c r="I211" s="50">
        <v>6</v>
      </c>
      <c r="J211" s="73">
        <v>6</v>
      </c>
      <c r="K211" s="76">
        <v>3</v>
      </c>
      <c r="L211" s="27">
        <v>4</v>
      </c>
      <c r="M211" s="53">
        <v>5</v>
      </c>
      <c r="N211" s="56">
        <f t="shared" si="22"/>
        <v>4</v>
      </c>
      <c r="O211" s="56">
        <v>3</v>
      </c>
      <c r="P211" s="56">
        <v>4</v>
      </c>
      <c r="Q211" s="59">
        <v>3</v>
      </c>
      <c r="R211" s="62">
        <v>3</v>
      </c>
      <c r="S211" s="66">
        <f t="shared" si="21"/>
        <v>3</v>
      </c>
      <c r="T211" s="69">
        <v>2</v>
      </c>
    </row>
    <row r="212" spans="1:20" outlineLevel="1">
      <c r="A212">
        <v>21</v>
      </c>
      <c r="B212" s="35" t="s">
        <v>39</v>
      </c>
      <c r="C212" s="9">
        <v>2107</v>
      </c>
      <c r="D212" s="3" t="s">
        <v>233</v>
      </c>
      <c r="E212" s="80">
        <f t="shared" si="19"/>
        <v>3.5714285714285716</v>
      </c>
      <c r="F212" s="41">
        <v>1</v>
      </c>
      <c r="G212" s="44"/>
      <c r="H212" s="47">
        <f t="shared" si="20"/>
        <v>1</v>
      </c>
      <c r="I212" s="50">
        <v>5</v>
      </c>
      <c r="J212" s="73">
        <v>6</v>
      </c>
      <c r="K212" s="76">
        <v>1</v>
      </c>
      <c r="L212" s="27">
        <v>5</v>
      </c>
      <c r="M212" s="53">
        <v>6</v>
      </c>
      <c r="N212" s="56">
        <f t="shared" si="22"/>
        <v>4</v>
      </c>
      <c r="O212" s="56">
        <v>1</v>
      </c>
      <c r="P212" s="56">
        <v>4</v>
      </c>
      <c r="Q212" s="59">
        <v>3</v>
      </c>
      <c r="R212" s="62">
        <v>3</v>
      </c>
      <c r="S212" s="66">
        <f t="shared" si="21"/>
        <v>3</v>
      </c>
      <c r="T212" s="69">
        <v>2</v>
      </c>
    </row>
    <row r="213" spans="1:20" outlineLevel="1">
      <c r="A213">
        <v>21</v>
      </c>
      <c r="B213" s="35" t="s">
        <v>39</v>
      </c>
      <c r="C213" s="9">
        <v>2101</v>
      </c>
      <c r="D213" s="3" t="s">
        <v>234</v>
      </c>
      <c r="E213" s="80">
        <f t="shared" si="19"/>
        <v>4.2142857142857144</v>
      </c>
      <c r="F213" s="41">
        <v>1</v>
      </c>
      <c r="G213" s="44">
        <v>6</v>
      </c>
      <c r="H213" s="47">
        <f t="shared" si="20"/>
        <v>3.5</v>
      </c>
      <c r="I213" s="50">
        <v>5</v>
      </c>
      <c r="J213" s="73">
        <v>6</v>
      </c>
      <c r="K213" s="76">
        <v>3</v>
      </c>
      <c r="L213" s="27">
        <v>6</v>
      </c>
      <c r="M213" s="53">
        <v>6</v>
      </c>
      <c r="N213" s="56">
        <f t="shared" si="22"/>
        <v>5</v>
      </c>
      <c r="O213" s="56">
        <v>3</v>
      </c>
      <c r="P213" s="56">
        <v>5</v>
      </c>
      <c r="Q213" s="59">
        <v>5</v>
      </c>
      <c r="R213" s="62">
        <v>5</v>
      </c>
      <c r="S213" s="66">
        <f t="shared" si="21"/>
        <v>5</v>
      </c>
      <c r="T213" s="69">
        <v>0</v>
      </c>
    </row>
    <row r="214" spans="1:20" outlineLevel="1">
      <c r="A214">
        <v>21</v>
      </c>
      <c r="B214" s="35" t="s">
        <v>39</v>
      </c>
      <c r="C214" s="9">
        <v>2114</v>
      </c>
      <c r="D214" s="3" t="s">
        <v>235</v>
      </c>
      <c r="E214" s="80">
        <f t="shared" si="19"/>
        <v>3.333333333333333</v>
      </c>
      <c r="F214" s="41">
        <v>1</v>
      </c>
      <c r="G214" s="44">
        <v>5</v>
      </c>
      <c r="H214" s="47">
        <f t="shared" si="20"/>
        <v>3</v>
      </c>
      <c r="I214" s="50">
        <v>2</v>
      </c>
      <c r="J214" s="73">
        <v>6</v>
      </c>
      <c r="K214" s="76">
        <v>2</v>
      </c>
      <c r="L214" s="27">
        <v>4</v>
      </c>
      <c r="M214" s="53">
        <v>5</v>
      </c>
      <c r="N214" s="56">
        <f t="shared" si="22"/>
        <v>3.6666666666666665</v>
      </c>
      <c r="O214" s="56">
        <v>2</v>
      </c>
      <c r="P214" s="56">
        <v>3.6666666666666665</v>
      </c>
      <c r="Q214" s="59">
        <v>3</v>
      </c>
      <c r="R214" s="62">
        <v>3</v>
      </c>
      <c r="S214" s="66">
        <f t="shared" si="21"/>
        <v>3</v>
      </c>
      <c r="T214" s="69">
        <v>2</v>
      </c>
    </row>
    <row r="215" spans="1:20" outlineLevel="1">
      <c r="A215">
        <v>21</v>
      </c>
      <c r="B215" s="35" t="s">
        <v>39</v>
      </c>
      <c r="C215" s="9">
        <v>2111</v>
      </c>
      <c r="D215" s="3" t="s">
        <v>236</v>
      </c>
      <c r="E215" s="80">
        <f t="shared" si="19"/>
        <v>3.7857142857142856</v>
      </c>
      <c r="F215" s="41">
        <v>1</v>
      </c>
      <c r="G215" s="44">
        <v>6</v>
      </c>
      <c r="H215" s="47">
        <f t="shared" si="20"/>
        <v>3.5</v>
      </c>
      <c r="I215" s="50">
        <v>4</v>
      </c>
      <c r="J215" s="73">
        <v>6</v>
      </c>
      <c r="K215" s="76">
        <v>0</v>
      </c>
      <c r="L215" s="27">
        <v>6</v>
      </c>
      <c r="M215" s="53">
        <v>6</v>
      </c>
      <c r="N215" s="56">
        <f t="shared" si="22"/>
        <v>4</v>
      </c>
      <c r="O215" s="56">
        <v>0</v>
      </c>
      <c r="P215" s="56">
        <v>4</v>
      </c>
      <c r="Q215" s="59">
        <v>5</v>
      </c>
      <c r="R215" s="62">
        <v>5</v>
      </c>
      <c r="S215" s="66">
        <f t="shared" si="21"/>
        <v>5</v>
      </c>
      <c r="T215" s="69">
        <v>0</v>
      </c>
    </row>
    <row r="216" spans="1:20" outlineLevel="1">
      <c r="A216">
        <v>21</v>
      </c>
      <c r="B216" s="35" t="s">
        <v>39</v>
      </c>
      <c r="C216" s="9">
        <v>2103</v>
      </c>
      <c r="D216" s="3" t="s">
        <v>237</v>
      </c>
      <c r="E216" s="80">
        <f t="shared" si="19"/>
        <v>3.7142857142857144</v>
      </c>
      <c r="F216" s="41">
        <v>1</v>
      </c>
      <c r="G216" s="44"/>
      <c r="H216" s="47">
        <f t="shared" si="20"/>
        <v>1</v>
      </c>
      <c r="I216" s="50">
        <v>4</v>
      </c>
      <c r="J216" s="73">
        <v>6</v>
      </c>
      <c r="K216" s="76">
        <v>3</v>
      </c>
      <c r="L216" s="27">
        <v>4</v>
      </c>
      <c r="M216" s="53">
        <v>5</v>
      </c>
      <c r="N216" s="56">
        <f t="shared" si="22"/>
        <v>4</v>
      </c>
      <c r="O216" s="56">
        <v>3</v>
      </c>
      <c r="P216" s="56">
        <v>4</v>
      </c>
      <c r="Q216" s="59">
        <v>5</v>
      </c>
      <c r="R216" s="62">
        <v>5</v>
      </c>
      <c r="S216" s="66">
        <f t="shared" si="21"/>
        <v>5</v>
      </c>
      <c r="T216" s="69">
        <v>2</v>
      </c>
    </row>
    <row r="217" spans="1:20" outlineLevel="1">
      <c r="A217">
        <v>21</v>
      </c>
      <c r="B217" s="35" t="s">
        <v>39</v>
      </c>
      <c r="C217" s="9">
        <v>2116</v>
      </c>
      <c r="D217" s="3" t="s">
        <v>238</v>
      </c>
      <c r="E217" s="80">
        <f t="shared" si="19"/>
        <v>3.3809523809523809</v>
      </c>
      <c r="F217" s="41">
        <v>0</v>
      </c>
      <c r="G217" s="44"/>
      <c r="H217" s="47">
        <f t="shared" si="20"/>
        <v>0</v>
      </c>
      <c r="I217" s="50">
        <v>5</v>
      </c>
      <c r="J217" s="73">
        <v>6</v>
      </c>
      <c r="K217" s="76">
        <v>1</v>
      </c>
      <c r="L217" s="27">
        <v>4</v>
      </c>
      <c r="M217" s="53">
        <v>5</v>
      </c>
      <c r="N217" s="56">
        <f t="shared" si="22"/>
        <v>3.3333333333333335</v>
      </c>
      <c r="O217" s="56">
        <v>1</v>
      </c>
      <c r="P217" s="56">
        <v>3.3333333333333335</v>
      </c>
      <c r="Q217" s="59">
        <v>4</v>
      </c>
      <c r="R217" s="62">
        <v>4</v>
      </c>
      <c r="S217" s="66">
        <f t="shared" si="21"/>
        <v>4</v>
      </c>
      <c r="T217" s="69">
        <v>2</v>
      </c>
    </row>
    <row r="218" spans="1:20" outlineLevel="1">
      <c r="A218">
        <v>21</v>
      </c>
      <c r="B218" s="35" t="s">
        <v>39</v>
      </c>
      <c r="C218" s="9">
        <v>2108</v>
      </c>
      <c r="D218" s="3" t="s">
        <v>239</v>
      </c>
      <c r="E218" s="80">
        <f t="shared" si="19"/>
        <v>3.5714285714285716</v>
      </c>
      <c r="F218" s="41">
        <v>1</v>
      </c>
      <c r="G218" s="44">
        <v>6</v>
      </c>
      <c r="H218" s="47">
        <f t="shared" si="20"/>
        <v>3.5</v>
      </c>
      <c r="I218" s="50">
        <v>1</v>
      </c>
      <c r="J218" s="73">
        <v>6</v>
      </c>
      <c r="K218" s="76">
        <v>3</v>
      </c>
      <c r="L218" s="27">
        <v>4</v>
      </c>
      <c r="M218" s="53">
        <v>5</v>
      </c>
      <c r="N218" s="56">
        <f t="shared" si="22"/>
        <v>4</v>
      </c>
      <c r="O218" s="56">
        <v>3</v>
      </c>
      <c r="P218" s="56">
        <v>4</v>
      </c>
      <c r="Q218" s="59">
        <v>5</v>
      </c>
      <c r="R218" s="62">
        <v>4</v>
      </c>
      <c r="S218" s="66">
        <f t="shared" si="21"/>
        <v>4.5</v>
      </c>
      <c r="T218" s="69">
        <v>2</v>
      </c>
    </row>
    <row r="219" spans="1:20" outlineLevel="1">
      <c r="A219">
        <v>21</v>
      </c>
      <c r="B219" s="35" t="s">
        <v>39</v>
      </c>
      <c r="C219" s="9">
        <v>2109</v>
      </c>
      <c r="D219" s="3" t="s">
        <v>240</v>
      </c>
      <c r="E219" s="80">
        <f t="shared" si="19"/>
        <v>3.6190476190476191</v>
      </c>
      <c r="F219" s="41">
        <v>1</v>
      </c>
      <c r="G219" s="44">
        <v>6</v>
      </c>
      <c r="H219" s="47">
        <f t="shared" si="20"/>
        <v>3.5</v>
      </c>
      <c r="I219" s="50">
        <v>2</v>
      </c>
      <c r="J219" s="73">
        <v>6</v>
      </c>
      <c r="K219" s="76">
        <v>2</v>
      </c>
      <c r="L219" s="27">
        <v>4</v>
      </c>
      <c r="M219" s="53">
        <v>5</v>
      </c>
      <c r="N219" s="56">
        <f t="shared" si="22"/>
        <v>3.6666666666666665</v>
      </c>
      <c r="O219" s="56">
        <v>2</v>
      </c>
      <c r="P219" s="56">
        <v>3.6666666666666665</v>
      </c>
      <c r="Q219" s="59">
        <v>4</v>
      </c>
      <c r="R219" s="62">
        <v>5</v>
      </c>
      <c r="S219" s="66">
        <f t="shared" si="21"/>
        <v>4.5</v>
      </c>
      <c r="T219" s="69">
        <v>2</v>
      </c>
    </row>
    <row r="220" spans="1:20" outlineLevel="1">
      <c r="A220">
        <v>21</v>
      </c>
      <c r="B220" s="35" t="s">
        <v>39</v>
      </c>
      <c r="C220" s="9">
        <v>2110</v>
      </c>
      <c r="D220" s="3" t="s">
        <v>241</v>
      </c>
      <c r="E220" s="80">
        <f t="shared" si="19"/>
        <v>3.7142857142857144</v>
      </c>
      <c r="F220" s="41">
        <v>0</v>
      </c>
      <c r="G220" s="44">
        <v>6</v>
      </c>
      <c r="H220" s="47">
        <f t="shared" si="20"/>
        <v>3</v>
      </c>
      <c r="I220" s="50">
        <v>2</v>
      </c>
      <c r="J220" s="73">
        <v>6</v>
      </c>
      <c r="K220" s="76">
        <v>3</v>
      </c>
      <c r="L220" s="27">
        <v>4</v>
      </c>
      <c r="M220" s="53">
        <v>5</v>
      </c>
      <c r="N220" s="56">
        <f t="shared" si="22"/>
        <v>4</v>
      </c>
      <c r="O220" s="56">
        <v>3</v>
      </c>
      <c r="P220" s="56">
        <v>4</v>
      </c>
      <c r="Q220" s="59">
        <v>5</v>
      </c>
      <c r="R220" s="62">
        <v>5</v>
      </c>
      <c r="S220" s="66">
        <f t="shared" si="21"/>
        <v>5</v>
      </c>
      <c r="T220" s="69">
        <v>2</v>
      </c>
    </row>
    <row r="221" spans="1:20" outlineLevel="1">
      <c r="A221">
        <v>21</v>
      </c>
      <c r="B221" s="35" t="s">
        <v>39</v>
      </c>
      <c r="C221" s="9">
        <v>2117</v>
      </c>
      <c r="D221" s="3" t="s">
        <v>242</v>
      </c>
      <c r="E221" s="80">
        <f t="shared" si="19"/>
        <v>4.2142857142857144</v>
      </c>
      <c r="F221" s="41">
        <v>1</v>
      </c>
      <c r="G221" s="44">
        <v>6</v>
      </c>
      <c r="H221" s="47">
        <f t="shared" si="20"/>
        <v>3.5</v>
      </c>
      <c r="I221" s="50">
        <v>4</v>
      </c>
      <c r="J221" s="73">
        <v>6</v>
      </c>
      <c r="K221" s="76">
        <v>3</v>
      </c>
      <c r="L221" s="27">
        <v>4</v>
      </c>
      <c r="M221" s="53">
        <v>5</v>
      </c>
      <c r="N221" s="56">
        <f t="shared" si="22"/>
        <v>4</v>
      </c>
      <c r="O221" s="56">
        <v>3</v>
      </c>
      <c r="P221" s="56">
        <v>4</v>
      </c>
      <c r="Q221" s="59">
        <v>6</v>
      </c>
      <c r="R221" s="62">
        <v>6</v>
      </c>
      <c r="S221" s="66">
        <f t="shared" si="21"/>
        <v>6</v>
      </c>
      <c r="T221" s="69">
        <v>2</v>
      </c>
    </row>
    <row r="222" spans="1:20" outlineLevel="1">
      <c r="A222">
        <v>21</v>
      </c>
      <c r="B222" s="35" t="s">
        <v>39</v>
      </c>
      <c r="C222" s="9">
        <v>2105</v>
      </c>
      <c r="D222" s="3" t="s">
        <v>243</v>
      </c>
      <c r="E222" s="80">
        <f t="shared" si="19"/>
        <v>3.0238095238095242</v>
      </c>
      <c r="F222" s="41">
        <v>1</v>
      </c>
      <c r="G222" s="44">
        <v>6</v>
      </c>
      <c r="H222" s="47">
        <f t="shared" si="20"/>
        <v>3.5</v>
      </c>
      <c r="I222" s="50">
        <v>1</v>
      </c>
      <c r="J222" s="73">
        <v>6</v>
      </c>
      <c r="K222" s="76">
        <v>0</v>
      </c>
      <c r="L222" s="27">
        <v>3</v>
      </c>
      <c r="M222" s="53">
        <v>4</v>
      </c>
      <c r="N222" s="56">
        <f t="shared" si="22"/>
        <v>2.3333333333333335</v>
      </c>
      <c r="O222" s="56">
        <v>0</v>
      </c>
      <c r="P222" s="56">
        <v>2.3333333333333335</v>
      </c>
      <c r="Q222" s="59">
        <v>4</v>
      </c>
      <c r="R222" s="62">
        <v>4</v>
      </c>
      <c r="S222" s="66">
        <f t="shared" si="21"/>
        <v>4</v>
      </c>
      <c r="T222" s="69">
        <v>2</v>
      </c>
    </row>
    <row r="223" spans="1:20">
      <c r="A223">
        <v>21</v>
      </c>
      <c r="B223" s="35" t="s">
        <v>39</v>
      </c>
      <c r="C223" s="9" t="s">
        <v>352</v>
      </c>
      <c r="D223" s="3" t="s">
        <v>354</v>
      </c>
      <c r="E223" s="83">
        <f>AVERAGE(E206:E222)</f>
        <v>3.6526610644257702</v>
      </c>
      <c r="F223" s="41"/>
      <c r="G223" s="44"/>
      <c r="H223" s="47"/>
      <c r="I223" s="50"/>
      <c r="J223" s="73"/>
      <c r="K223" s="76"/>
      <c r="L223" s="27"/>
      <c r="M223" s="53"/>
      <c r="N223" s="56"/>
      <c r="O223" s="56"/>
      <c r="P223" s="56"/>
      <c r="Q223" s="59"/>
      <c r="R223" s="62"/>
      <c r="S223" s="66"/>
      <c r="T223" s="69"/>
    </row>
    <row r="224" spans="1:20" outlineLevel="1">
      <c r="A224">
        <v>22</v>
      </c>
      <c r="B224" s="35" t="s">
        <v>40</v>
      </c>
      <c r="C224" s="9">
        <v>2207</v>
      </c>
      <c r="D224" s="3" t="s">
        <v>244</v>
      </c>
      <c r="E224" s="80">
        <f t="shared" si="19"/>
        <v>3.6428571428571428</v>
      </c>
      <c r="F224" s="41">
        <v>0</v>
      </c>
      <c r="G224" s="44"/>
      <c r="H224" s="47">
        <f t="shared" si="20"/>
        <v>0</v>
      </c>
      <c r="I224" s="50">
        <v>0</v>
      </c>
      <c r="J224" s="73">
        <v>6</v>
      </c>
      <c r="K224" s="76">
        <v>6</v>
      </c>
      <c r="L224" s="27">
        <v>6</v>
      </c>
      <c r="M224" s="53">
        <v>6</v>
      </c>
      <c r="N224" s="56">
        <f t="shared" ref="N224:N238" si="23">AVERAGE(K224:M224)</f>
        <v>6</v>
      </c>
      <c r="O224" s="56">
        <v>6</v>
      </c>
      <c r="P224" s="56">
        <v>6</v>
      </c>
      <c r="Q224" s="59">
        <v>6</v>
      </c>
      <c r="R224" s="62">
        <v>5</v>
      </c>
      <c r="S224" s="66">
        <f t="shared" si="21"/>
        <v>5.5</v>
      </c>
      <c r="T224" s="69">
        <v>2</v>
      </c>
    </row>
    <row r="225" spans="1:20" outlineLevel="1">
      <c r="A225">
        <v>22</v>
      </c>
      <c r="B225" s="35" t="s">
        <v>40</v>
      </c>
      <c r="C225" s="9">
        <v>2213</v>
      </c>
      <c r="D225" s="3" t="s">
        <v>245</v>
      </c>
      <c r="E225" s="80">
        <f t="shared" si="19"/>
        <v>4</v>
      </c>
      <c r="F225" s="41">
        <v>2</v>
      </c>
      <c r="G225" s="44"/>
      <c r="H225" s="47">
        <f t="shared" si="20"/>
        <v>2</v>
      </c>
      <c r="I225" s="50">
        <v>5</v>
      </c>
      <c r="J225" s="73">
        <v>6</v>
      </c>
      <c r="K225" s="76">
        <v>0</v>
      </c>
      <c r="L225" s="27">
        <v>6</v>
      </c>
      <c r="M225" s="53">
        <v>6</v>
      </c>
      <c r="N225" s="56">
        <f t="shared" si="23"/>
        <v>4</v>
      </c>
      <c r="O225" s="56">
        <v>0</v>
      </c>
      <c r="P225" s="56">
        <v>4</v>
      </c>
      <c r="Q225" s="59">
        <v>6</v>
      </c>
      <c r="R225" s="62">
        <v>6</v>
      </c>
      <c r="S225" s="66">
        <f t="shared" si="21"/>
        <v>6</v>
      </c>
      <c r="T225" s="69">
        <v>1</v>
      </c>
    </row>
    <row r="226" spans="1:20" outlineLevel="1">
      <c r="A226">
        <v>22</v>
      </c>
      <c r="B226" s="35" t="s">
        <v>40</v>
      </c>
      <c r="C226" s="9">
        <v>2212</v>
      </c>
      <c r="D226" s="3" t="s">
        <v>246</v>
      </c>
      <c r="E226" s="80">
        <f t="shared" si="19"/>
        <v>4.6190476190476195</v>
      </c>
      <c r="F226" s="41">
        <v>1</v>
      </c>
      <c r="G226" s="44">
        <v>5</v>
      </c>
      <c r="H226" s="47">
        <f t="shared" si="20"/>
        <v>3</v>
      </c>
      <c r="I226" s="50">
        <v>5</v>
      </c>
      <c r="J226" s="73">
        <v>6</v>
      </c>
      <c r="K226" s="76">
        <v>5</v>
      </c>
      <c r="L226" s="27">
        <v>4</v>
      </c>
      <c r="M226" s="53">
        <v>5</v>
      </c>
      <c r="N226" s="56">
        <f t="shared" si="23"/>
        <v>4.666666666666667</v>
      </c>
      <c r="O226" s="56">
        <v>5</v>
      </c>
      <c r="P226" s="56">
        <v>4.666666666666667</v>
      </c>
      <c r="Q226" s="59">
        <v>5</v>
      </c>
      <c r="R226" s="62">
        <v>5</v>
      </c>
      <c r="S226" s="66">
        <f t="shared" si="21"/>
        <v>5</v>
      </c>
      <c r="T226" s="69">
        <v>4</v>
      </c>
    </row>
    <row r="227" spans="1:20" outlineLevel="1">
      <c r="A227">
        <v>22</v>
      </c>
      <c r="B227" s="35" t="s">
        <v>40</v>
      </c>
      <c r="C227" s="9">
        <v>2201</v>
      </c>
      <c r="D227" s="3" t="s">
        <v>247</v>
      </c>
      <c r="E227" s="80">
        <f t="shared" si="19"/>
        <v>3.9761904761904767</v>
      </c>
      <c r="F227" s="41">
        <v>1</v>
      </c>
      <c r="G227" s="44"/>
      <c r="H227" s="47">
        <f t="shared" si="20"/>
        <v>1</v>
      </c>
      <c r="I227" s="50">
        <v>4</v>
      </c>
      <c r="J227" s="73">
        <v>6</v>
      </c>
      <c r="K227" s="76">
        <v>3</v>
      </c>
      <c r="L227" s="27">
        <v>5</v>
      </c>
      <c r="M227" s="53">
        <v>6</v>
      </c>
      <c r="N227" s="56">
        <f t="shared" si="23"/>
        <v>4.666666666666667</v>
      </c>
      <c r="O227" s="56">
        <v>3</v>
      </c>
      <c r="P227" s="56">
        <v>4.666666666666667</v>
      </c>
      <c r="Q227" s="59">
        <v>6</v>
      </c>
      <c r="R227" s="62">
        <v>5</v>
      </c>
      <c r="S227" s="66">
        <f t="shared" si="21"/>
        <v>5.5</v>
      </c>
      <c r="T227" s="69">
        <v>2</v>
      </c>
    </row>
    <row r="228" spans="1:20" outlineLevel="1">
      <c r="A228">
        <v>22</v>
      </c>
      <c r="B228" s="35" t="s">
        <v>40</v>
      </c>
      <c r="C228" s="9">
        <v>2204</v>
      </c>
      <c r="D228" s="3" t="s">
        <v>248</v>
      </c>
      <c r="E228" s="80">
        <f t="shared" si="19"/>
        <v>4.4761904761904763</v>
      </c>
      <c r="F228" s="41">
        <v>0</v>
      </c>
      <c r="G228" s="44"/>
      <c r="H228" s="47">
        <f t="shared" si="20"/>
        <v>0</v>
      </c>
      <c r="I228" s="50">
        <v>4</v>
      </c>
      <c r="J228" s="73">
        <v>6</v>
      </c>
      <c r="K228" s="76">
        <v>6</v>
      </c>
      <c r="L228" s="27">
        <v>5</v>
      </c>
      <c r="M228" s="53">
        <v>6</v>
      </c>
      <c r="N228" s="56">
        <f t="shared" si="23"/>
        <v>5.666666666666667</v>
      </c>
      <c r="O228" s="56">
        <v>6</v>
      </c>
      <c r="P228" s="56">
        <v>5.666666666666667</v>
      </c>
      <c r="Q228" s="59">
        <v>6</v>
      </c>
      <c r="R228" s="62">
        <v>6</v>
      </c>
      <c r="S228" s="66">
        <f t="shared" si="21"/>
        <v>6</v>
      </c>
      <c r="T228" s="69">
        <v>4</v>
      </c>
    </row>
    <row r="229" spans="1:20" outlineLevel="1">
      <c r="A229">
        <v>22</v>
      </c>
      <c r="B229" s="35" t="s">
        <v>40</v>
      </c>
      <c r="C229" s="9">
        <v>2208</v>
      </c>
      <c r="D229" s="3" t="s">
        <v>249</v>
      </c>
      <c r="E229" s="80">
        <f t="shared" si="19"/>
        <v>4.3333333333333339</v>
      </c>
      <c r="F229" s="41">
        <v>0</v>
      </c>
      <c r="G229" s="44"/>
      <c r="H229" s="47">
        <f t="shared" si="20"/>
        <v>0</v>
      </c>
      <c r="I229" s="50">
        <v>4</v>
      </c>
      <c r="J229" s="73">
        <v>6</v>
      </c>
      <c r="K229" s="76">
        <v>6</v>
      </c>
      <c r="L229" s="27">
        <v>5</v>
      </c>
      <c r="M229" s="53">
        <v>6</v>
      </c>
      <c r="N229" s="56">
        <f t="shared" si="23"/>
        <v>5.666666666666667</v>
      </c>
      <c r="O229" s="56">
        <v>6</v>
      </c>
      <c r="P229" s="56">
        <v>5.666666666666667</v>
      </c>
      <c r="Q229" s="59">
        <v>6</v>
      </c>
      <c r="R229" s="62">
        <v>6</v>
      </c>
      <c r="S229" s="66">
        <f t="shared" si="21"/>
        <v>6</v>
      </c>
      <c r="T229" s="69">
        <v>3</v>
      </c>
    </row>
    <row r="230" spans="1:20" outlineLevel="1">
      <c r="A230">
        <v>22</v>
      </c>
      <c r="B230" s="35" t="s">
        <v>40</v>
      </c>
      <c r="C230" s="9">
        <v>2214</v>
      </c>
      <c r="D230" s="3" t="s">
        <v>250</v>
      </c>
      <c r="E230" s="80">
        <f t="shared" si="19"/>
        <v>3.7857142857142856</v>
      </c>
      <c r="F230" s="41">
        <v>1</v>
      </c>
      <c r="G230" s="44">
        <v>0</v>
      </c>
      <c r="H230" s="47">
        <f t="shared" si="20"/>
        <v>0.5</v>
      </c>
      <c r="I230" s="50">
        <v>2</v>
      </c>
      <c r="J230" s="73">
        <v>6</v>
      </c>
      <c r="K230" s="76">
        <v>3</v>
      </c>
      <c r="L230" s="27">
        <v>6</v>
      </c>
      <c r="M230" s="53">
        <v>6</v>
      </c>
      <c r="N230" s="56">
        <f t="shared" si="23"/>
        <v>5</v>
      </c>
      <c r="O230" s="56">
        <v>3</v>
      </c>
      <c r="P230" s="56">
        <v>5</v>
      </c>
      <c r="Q230" s="59">
        <v>6</v>
      </c>
      <c r="R230" s="62">
        <v>6</v>
      </c>
      <c r="S230" s="66">
        <f t="shared" si="21"/>
        <v>6</v>
      </c>
      <c r="T230" s="69">
        <v>2</v>
      </c>
    </row>
    <row r="231" spans="1:20" outlineLevel="1">
      <c r="A231">
        <v>22</v>
      </c>
      <c r="B231" s="35" t="s">
        <v>40</v>
      </c>
      <c r="C231" s="9">
        <v>2210</v>
      </c>
      <c r="D231" s="3" t="s">
        <v>251</v>
      </c>
      <c r="E231" s="80">
        <f t="shared" si="19"/>
        <v>4.0714285714285712</v>
      </c>
      <c r="F231" s="41">
        <v>1</v>
      </c>
      <c r="G231" s="44">
        <v>5</v>
      </c>
      <c r="H231" s="47">
        <f t="shared" si="20"/>
        <v>3</v>
      </c>
      <c r="I231" s="50">
        <v>4</v>
      </c>
      <c r="J231" s="73">
        <v>6</v>
      </c>
      <c r="K231" s="76">
        <v>2</v>
      </c>
      <c r="L231" s="27">
        <v>4</v>
      </c>
      <c r="M231" s="53">
        <v>3</v>
      </c>
      <c r="N231" s="56">
        <f t="shared" si="23"/>
        <v>3</v>
      </c>
      <c r="O231" s="56">
        <v>2</v>
      </c>
      <c r="P231" s="56">
        <v>3</v>
      </c>
      <c r="Q231" s="59">
        <v>6</v>
      </c>
      <c r="R231" s="62">
        <v>5</v>
      </c>
      <c r="S231" s="66">
        <f t="shared" si="21"/>
        <v>5.5</v>
      </c>
      <c r="T231" s="69">
        <v>4</v>
      </c>
    </row>
    <row r="232" spans="1:20" outlineLevel="1">
      <c r="A232">
        <v>22</v>
      </c>
      <c r="B232" s="35" t="s">
        <v>40</v>
      </c>
      <c r="C232" s="9">
        <v>2203</v>
      </c>
      <c r="D232" s="3" t="s">
        <v>252</v>
      </c>
      <c r="E232" s="80">
        <f t="shared" si="19"/>
        <v>3.7142857142857144</v>
      </c>
      <c r="F232" s="41">
        <v>0</v>
      </c>
      <c r="G232" s="44"/>
      <c r="H232" s="47">
        <f t="shared" si="20"/>
        <v>0</v>
      </c>
      <c r="I232" s="50">
        <v>0</v>
      </c>
      <c r="J232" s="73">
        <v>6</v>
      </c>
      <c r="K232" s="76">
        <v>6</v>
      </c>
      <c r="L232" s="27">
        <v>6</v>
      </c>
      <c r="M232" s="53">
        <v>6</v>
      </c>
      <c r="N232" s="56">
        <f t="shared" si="23"/>
        <v>6</v>
      </c>
      <c r="O232" s="56">
        <v>6</v>
      </c>
      <c r="P232" s="56">
        <v>6</v>
      </c>
      <c r="Q232" s="59">
        <v>6</v>
      </c>
      <c r="R232" s="62">
        <v>6</v>
      </c>
      <c r="S232" s="66">
        <f t="shared" si="21"/>
        <v>6</v>
      </c>
      <c r="T232" s="69">
        <v>2</v>
      </c>
    </row>
    <row r="233" spans="1:20" outlineLevel="1">
      <c r="A233">
        <v>22</v>
      </c>
      <c r="B233" s="35" t="s">
        <v>40</v>
      </c>
      <c r="C233" s="9">
        <v>2202</v>
      </c>
      <c r="D233" s="3" t="s">
        <v>253</v>
      </c>
      <c r="E233" s="80">
        <f t="shared" si="19"/>
        <v>4.0952380952380949</v>
      </c>
      <c r="F233" s="41">
        <v>0</v>
      </c>
      <c r="G233" s="44"/>
      <c r="H233" s="47">
        <f t="shared" si="20"/>
        <v>0</v>
      </c>
      <c r="I233" s="50">
        <v>4</v>
      </c>
      <c r="J233" s="73">
        <v>6</v>
      </c>
      <c r="K233" s="76">
        <v>6</v>
      </c>
      <c r="L233" s="27">
        <v>4</v>
      </c>
      <c r="M233" s="53">
        <v>6</v>
      </c>
      <c r="N233" s="56">
        <f t="shared" si="23"/>
        <v>5.333333333333333</v>
      </c>
      <c r="O233" s="56">
        <v>6</v>
      </c>
      <c r="P233" s="56">
        <v>5.333333333333333</v>
      </c>
      <c r="Q233" s="59">
        <v>6</v>
      </c>
      <c r="R233" s="62">
        <v>6</v>
      </c>
      <c r="S233" s="66">
        <f t="shared" si="21"/>
        <v>6</v>
      </c>
      <c r="T233" s="69">
        <v>2</v>
      </c>
    </row>
    <row r="234" spans="1:20" outlineLevel="1">
      <c r="A234">
        <v>22</v>
      </c>
      <c r="B234" s="35" t="s">
        <v>40</v>
      </c>
      <c r="C234" s="9">
        <v>2205</v>
      </c>
      <c r="D234" s="3" t="s">
        <v>254</v>
      </c>
      <c r="E234" s="80">
        <f t="shared" si="19"/>
        <v>4.1428571428571432</v>
      </c>
      <c r="F234" s="41">
        <v>0</v>
      </c>
      <c r="G234" s="44"/>
      <c r="H234" s="47">
        <f t="shared" si="20"/>
        <v>0</v>
      </c>
      <c r="I234" s="50">
        <v>4</v>
      </c>
      <c r="J234" s="73">
        <v>6</v>
      </c>
      <c r="K234" s="76">
        <v>6</v>
      </c>
      <c r="L234" s="27">
        <v>6</v>
      </c>
      <c r="M234" s="53">
        <v>6</v>
      </c>
      <c r="N234" s="56">
        <f t="shared" si="23"/>
        <v>6</v>
      </c>
      <c r="O234" s="56">
        <v>6</v>
      </c>
      <c r="P234" s="56">
        <v>6</v>
      </c>
      <c r="Q234" s="59">
        <v>5</v>
      </c>
      <c r="R234" s="62">
        <v>5</v>
      </c>
      <c r="S234" s="66">
        <f t="shared" si="21"/>
        <v>5</v>
      </c>
      <c r="T234" s="69">
        <v>2</v>
      </c>
    </row>
    <row r="235" spans="1:20" outlineLevel="1">
      <c r="A235">
        <v>22</v>
      </c>
      <c r="B235" s="35" t="s">
        <v>40</v>
      </c>
      <c r="C235" s="9">
        <v>2215</v>
      </c>
      <c r="D235" s="3" t="s">
        <v>255</v>
      </c>
      <c r="E235" s="80">
        <f t="shared" si="19"/>
        <v>3.9523809523809521</v>
      </c>
      <c r="F235" s="41">
        <v>3</v>
      </c>
      <c r="G235" s="44">
        <v>5</v>
      </c>
      <c r="H235" s="47">
        <f t="shared" si="20"/>
        <v>4</v>
      </c>
      <c r="I235" s="50">
        <v>6</v>
      </c>
      <c r="J235" s="73">
        <v>6</v>
      </c>
      <c r="K235" s="76">
        <v>5</v>
      </c>
      <c r="L235" s="27">
        <v>2</v>
      </c>
      <c r="M235" s="53">
        <v>3</v>
      </c>
      <c r="N235" s="56">
        <f t="shared" si="23"/>
        <v>3.3333333333333335</v>
      </c>
      <c r="O235" s="56">
        <v>5</v>
      </c>
      <c r="P235" s="56">
        <v>3.3333333333333335</v>
      </c>
      <c r="Q235" s="59">
        <v>2</v>
      </c>
      <c r="R235" s="62">
        <v>2</v>
      </c>
      <c r="S235" s="66">
        <f t="shared" si="21"/>
        <v>2</v>
      </c>
      <c r="T235" s="69">
        <v>3</v>
      </c>
    </row>
    <row r="236" spans="1:20" outlineLevel="1">
      <c r="A236">
        <v>22</v>
      </c>
      <c r="B236" s="35" t="s">
        <v>40</v>
      </c>
      <c r="C236" s="9">
        <v>2211</v>
      </c>
      <c r="D236" s="3" t="s">
        <v>256</v>
      </c>
      <c r="E236" s="80">
        <f t="shared" si="19"/>
        <v>3.5714285714285716</v>
      </c>
      <c r="F236" s="41">
        <v>2</v>
      </c>
      <c r="G236" s="44">
        <v>0</v>
      </c>
      <c r="H236" s="47">
        <f t="shared" si="20"/>
        <v>1</v>
      </c>
      <c r="I236" s="50">
        <v>4</v>
      </c>
      <c r="J236" s="73">
        <v>6</v>
      </c>
      <c r="K236" s="76">
        <v>3</v>
      </c>
      <c r="L236" s="27">
        <v>3</v>
      </c>
      <c r="M236" s="53">
        <v>3</v>
      </c>
      <c r="N236" s="56">
        <f t="shared" si="23"/>
        <v>3</v>
      </c>
      <c r="O236" s="56">
        <v>3</v>
      </c>
      <c r="P236" s="56">
        <v>3</v>
      </c>
      <c r="Q236" s="59">
        <v>4</v>
      </c>
      <c r="R236" s="62">
        <v>4</v>
      </c>
      <c r="S236" s="66">
        <f t="shared" si="21"/>
        <v>4</v>
      </c>
      <c r="T236" s="69">
        <v>4</v>
      </c>
    </row>
    <row r="237" spans="1:20" outlineLevel="1">
      <c r="A237">
        <v>22</v>
      </c>
      <c r="B237" s="35" t="s">
        <v>40</v>
      </c>
      <c r="C237" s="9">
        <v>2209</v>
      </c>
      <c r="D237" s="3" t="s">
        <v>257</v>
      </c>
      <c r="E237" s="80">
        <f t="shared" si="19"/>
        <v>4.5714285714285712</v>
      </c>
      <c r="F237" s="41">
        <v>1</v>
      </c>
      <c r="G237" s="44">
        <v>5</v>
      </c>
      <c r="H237" s="47">
        <f t="shared" si="20"/>
        <v>3</v>
      </c>
      <c r="I237" s="50">
        <v>3</v>
      </c>
      <c r="J237" s="73">
        <v>6</v>
      </c>
      <c r="K237" s="76">
        <v>4</v>
      </c>
      <c r="L237" s="27">
        <v>5</v>
      </c>
      <c r="M237" s="53">
        <v>6</v>
      </c>
      <c r="N237" s="56">
        <f t="shared" si="23"/>
        <v>5</v>
      </c>
      <c r="O237" s="56">
        <v>4</v>
      </c>
      <c r="P237" s="56">
        <v>5</v>
      </c>
      <c r="Q237" s="59">
        <v>6</v>
      </c>
      <c r="R237" s="62">
        <v>6</v>
      </c>
      <c r="S237" s="66">
        <f t="shared" si="21"/>
        <v>6</v>
      </c>
      <c r="T237" s="69">
        <v>4</v>
      </c>
    </row>
    <row r="238" spans="1:20" outlineLevel="1">
      <c r="A238">
        <v>22</v>
      </c>
      <c r="B238" s="35" t="s">
        <v>40</v>
      </c>
      <c r="C238" s="9">
        <v>2206</v>
      </c>
      <c r="D238" s="3" t="s">
        <v>258</v>
      </c>
      <c r="E238" s="80">
        <f t="shared" si="19"/>
        <v>4.1428571428571432</v>
      </c>
      <c r="F238" s="41">
        <v>0</v>
      </c>
      <c r="G238" s="44"/>
      <c r="H238" s="47">
        <f t="shared" si="20"/>
        <v>0</v>
      </c>
      <c r="I238" s="50">
        <v>3</v>
      </c>
      <c r="J238" s="73">
        <v>6</v>
      </c>
      <c r="K238" s="76">
        <v>6</v>
      </c>
      <c r="L238" s="27">
        <v>6</v>
      </c>
      <c r="M238" s="53">
        <v>6</v>
      </c>
      <c r="N238" s="56">
        <f t="shared" si="23"/>
        <v>6</v>
      </c>
      <c r="O238" s="56">
        <v>6</v>
      </c>
      <c r="P238" s="56">
        <v>6</v>
      </c>
      <c r="Q238" s="59">
        <v>6</v>
      </c>
      <c r="R238" s="62">
        <v>6</v>
      </c>
      <c r="S238" s="66">
        <f t="shared" si="21"/>
        <v>6</v>
      </c>
      <c r="T238" s="69">
        <v>2</v>
      </c>
    </row>
    <row r="239" spans="1:20">
      <c r="A239">
        <v>22</v>
      </c>
      <c r="B239" s="35" t="s">
        <v>40</v>
      </c>
      <c r="C239" s="9" t="s">
        <v>352</v>
      </c>
      <c r="D239" s="3" t="s">
        <v>354</v>
      </c>
      <c r="E239" s="83">
        <f>AVERAGE(E224:E238)</f>
        <v>4.0730158730158728</v>
      </c>
      <c r="F239" s="41"/>
      <c r="G239" s="44"/>
      <c r="H239" s="47"/>
      <c r="I239" s="50"/>
      <c r="J239" s="73"/>
      <c r="K239" s="76"/>
      <c r="L239" s="27"/>
      <c r="M239" s="53"/>
      <c r="N239" s="56"/>
      <c r="O239" s="56"/>
      <c r="P239" s="56"/>
      <c r="Q239" s="59"/>
      <c r="R239" s="62"/>
      <c r="S239" s="66"/>
      <c r="T239" s="69"/>
    </row>
    <row r="240" spans="1:20" outlineLevel="1">
      <c r="A240">
        <v>23</v>
      </c>
      <c r="B240" s="35" t="s">
        <v>0</v>
      </c>
      <c r="C240" s="9">
        <v>2308</v>
      </c>
      <c r="D240" s="3" t="s">
        <v>259</v>
      </c>
      <c r="E240" s="80">
        <f t="shared" si="19"/>
        <v>4.0714285714285712</v>
      </c>
      <c r="F240" s="41">
        <v>2</v>
      </c>
      <c r="G240" s="44">
        <v>5</v>
      </c>
      <c r="H240" s="47">
        <f t="shared" si="20"/>
        <v>3.5</v>
      </c>
      <c r="I240" s="50">
        <v>2</v>
      </c>
      <c r="J240" s="73">
        <v>6</v>
      </c>
      <c r="K240" s="76">
        <v>3</v>
      </c>
      <c r="L240" s="27">
        <v>4</v>
      </c>
      <c r="M240" s="53">
        <v>5</v>
      </c>
      <c r="N240" s="56">
        <f t="shared" ref="N240:N255" si="24">AVERAGE(K240:M240)</f>
        <v>4</v>
      </c>
      <c r="O240" s="56">
        <v>3</v>
      </c>
      <c r="P240" s="56">
        <v>4</v>
      </c>
      <c r="Q240" s="59"/>
      <c r="R240" s="62">
        <v>5</v>
      </c>
      <c r="S240" s="66">
        <f t="shared" si="21"/>
        <v>5</v>
      </c>
      <c r="T240" s="69">
        <v>4</v>
      </c>
    </row>
    <row r="241" spans="1:20" outlineLevel="1">
      <c r="A241">
        <v>23</v>
      </c>
      <c r="B241" s="35" t="s">
        <v>0</v>
      </c>
      <c r="C241" s="9">
        <v>2309</v>
      </c>
      <c r="D241" s="3" t="s">
        <v>260</v>
      </c>
      <c r="E241" s="80">
        <f t="shared" si="19"/>
        <v>3.6666666666666665</v>
      </c>
      <c r="F241" s="41">
        <v>2</v>
      </c>
      <c r="G241" s="44">
        <v>6</v>
      </c>
      <c r="H241" s="47">
        <f t="shared" si="20"/>
        <v>4</v>
      </c>
      <c r="I241" s="50">
        <v>1</v>
      </c>
      <c r="J241" s="73">
        <v>6</v>
      </c>
      <c r="K241" s="76">
        <v>4</v>
      </c>
      <c r="L241" s="27">
        <v>4</v>
      </c>
      <c r="M241" s="53">
        <v>5</v>
      </c>
      <c r="N241" s="56">
        <f t="shared" si="24"/>
        <v>4.333333333333333</v>
      </c>
      <c r="O241" s="56">
        <v>4</v>
      </c>
      <c r="P241" s="56">
        <v>4.333333333333333</v>
      </c>
      <c r="Q241" s="59"/>
      <c r="R241" s="62">
        <v>5</v>
      </c>
      <c r="S241" s="66">
        <f t="shared" si="21"/>
        <v>5</v>
      </c>
      <c r="T241" s="69">
        <v>1</v>
      </c>
    </row>
    <row r="242" spans="1:20" outlineLevel="1">
      <c r="A242">
        <v>23</v>
      </c>
      <c r="B242" s="35" t="s">
        <v>0</v>
      </c>
      <c r="C242" s="9">
        <v>2315</v>
      </c>
      <c r="D242" s="3" t="s">
        <v>261</v>
      </c>
      <c r="E242" s="80">
        <f t="shared" si="19"/>
        <v>3.1190476190476191</v>
      </c>
      <c r="F242" s="41">
        <v>3</v>
      </c>
      <c r="G242" s="44">
        <v>6</v>
      </c>
      <c r="H242" s="47">
        <f t="shared" si="20"/>
        <v>4.5</v>
      </c>
      <c r="I242" s="50">
        <v>1</v>
      </c>
      <c r="J242" s="73">
        <v>3</v>
      </c>
      <c r="K242" s="76">
        <v>3</v>
      </c>
      <c r="L242" s="27">
        <v>3</v>
      </c>
      <c r="M242" s="53">
        <v>5</v>
      </c>
      <c r="N242" s="56">
        <f t="shared" si="24"/>
        <v>3.6666666666666665</v>
      </c>
      <c r="O242" s="56">
        <v>3</v>
      </c>
      <c r="P242" s="56">
        <v>3.6666666666666665</v>
      </c>
      <c r="Q242" s="59"/>
      <c r="R242" s="62">
        <v>5</v>
      </c>
      <c r="S242" s="66">
        <f t="shared" si="21"/>
        <v>5</v>
      </c>
      <c r="T242" s="69">
        <v>1</v>
      </c>
    </row>
    <row r="243" spans="1:20" outlineLevel="1">
      <c r="A243">
        <v>23</v>
      </c>
      <c r="B243" s="35" t="s">
        <v>0</v>
      </c>
      <c r="C243" s="9">
        <v>2302</v>
      </c>
      <c r="D243" s="3" t="s">
        <v>262</v>
      </c>
      <c r="E243" s="80">
        <f t="shared" si="19"/>
        <v>3.1904761904761902</v>
      </c>
      <c r="F243" s="41">
        <v>4</v>
      </c>
      <c r="G243" s="44">
        <v>6</v>
      </c>
      <c r="H243" s="47">
        <f t="shared" si="20"/>
        <v>5</v>
      </c>
      <c r="I243" s="50">
        <v>1</v>
      </c>
      <c r="J243" s="73">
        <v>3</v>
      </c>
      <c r="K243" s="76">
        <v>3</v>
      </c>
      <c r="L243" s="27">
        <v>3</v>
      </c>
      <c r="M243" s="53">
        <v>5</v>
      </c>
      <c r="N243" s="56">
        <f t="shared" si="24"/>
        <v>3.6666666666666665</v>
      </c>
      <c r="O243" s="56">
        <v>3</v>
      </c>
      <c r="P243" s="56">
        <v>3.6666666666666665</v>
      </c>
      <c r="Q243" s="59"/>
      <c r="R243" s="62">
        <v>5</v>
      </c>
      <c r="S243" s="66">
        <f t="shared" si="21"/>
        <v>5</v>
      </c>
      <c r="T243" s="69">
        <v>1</v>
      </c>
    </row>
    <row r="244" spans="1:20" outlineLevel="1">
      <c r="A244">
        <v>23</v>
      </c>
      <c r="B244" s="35" t="s">
        <v>0</v>
      </c>
      <c r="C244" s="9">
        <v>2313</v>
      </c>
      <c r="D244" s="3" t="s">
        <v>263</v>
      </c>
      <c r="E244" s="80">
        <f t="shared" si="19"/>
        <v>3.5952380952380949</v>
      </c>
      <c r="F244" s="41">
        <v>2</v>
      </c>
      <c r="G244" s="44">
        <v>5</v>
      </c>
      <c r="H244" s="47">
        <f t="shared" si="20"/>
        <v>3.5</v>
      </c>
      <c r="I244" s="50">
        <v>4</v>
      </c>
      <c r="J244" s="73">
        <v>3</v>
      </c>
      <c r="K244" s="76">
        <v>4</v>
      </c>
      <c r="L244" s="27">
        <v>4</v>
      </c>
      <c r="M244" s="53">
        <v>5</v>
      </c>
      <c r="N244" s="56">
        <f t="shared" si="24"/>
        <v>4.333333333333333</v>
      </c>
      <c r="O244" s="56">
        <v>4</v>
      </c>
      <c r="P244" s="56">
        <v>4.333333333333333</v>
      </c>
      <c r="Q244" s="59"/>
      <c r="R244" s="62">
        <v>5</v>
      </c>
      <c r="S244" s="66">
        <f t="shared" si="21"/>
        <v>5</v>
      </c>
      <c r="T244" s="69">
        <v>1</v>
      </c>
    </row>
    <row r="245" spans="1:20" outlineLevel="1">
      <c r="A245">
        <v>23</v>
      </c>
      <c r="B245" s="35" t="s">
        <v>0</v>
      </c>
      <c r="C245" s="9">
        <v>2314</v>
      </c>
      <c r="D245" s="3" t="s">
        <v>264</v>
      </c>
      <c r="E245" s="80">
        <f t="shared" si="19"/>
        <v>3.6904761904761907</v>
      </c>
      <c r="F245" s="41">
        <v>5</v>
      </c>
      <c r="G245" s="44">
        <v>4</v>
      </c>
      <c r="H245" s="47">
        <f t="shared" si="20"/>
        <v>4.5</v>
      </c>
      <c r="I245" s="50">
        <v>2</v>
      </c>
      <c r="J245" s="73">
        <v>6</v>
      </c>
      <c r="K245" s="76">
        <v>3</v>
      </c>
      <c r="L245" s="27">
        <v>3</v>
      </c>
      <c r="M245" s="53">
        <v>5</v>
      </c>
      <c r="N245" s="56">
        <f t="shared" si="24"/>
        <v>3.6666666666666665</v>
      </c>
      <c r="O245" s="56">
        <v>3</v>
      </c>
      <c r="P245" s="56">
        <v>3.6666666666666665</v>
      </c>
      <c r="Q245" s="59"/>
      <c r="R245" s="62">
        <v>5</v>
      </c>
      <c r="S245" s="66">
        <f t="shared" si="21"/>
        <v>5</v>
      </c>
      <c r="T245" s="69">
        <v>1</v>
      </c>
    </row>
    <row r="246" spans="1:20" outlineLevel="1">
      <c r="A246">
        <v>23</v>
      </c>
      <c r="B246" s="35" t="s">
        <v>0</v>
      </c>
      <c r="C246" s="9">
        <v>2304</v>
      </c>
      <c r="D246" s="3" t="s">
        <v>265</v>
      </c>
      <c r="E246" s="80">
        <f t="shared" si="19"/>
        <v>3.7619047619047623</v>
      </c>
      <c r="F246" s="41">
        <v>2</v>
      </c>
      <c r="G246" s="44">
        <v>6</v>
      </c>
      <c r="H246" s="47">
        <f t="shared" si="20"/>
        <v>4</v>
      </c>
      <c r="I246" s="50">
        <v>6</v>
      </c>
      <c r="J246" s="73">
        <v>3</v>
      </c>
      <c r="K246" s="76">
        <v>4</v>
      </c>
      <c r="L246" s="27">
        <v>2</v>
      </c>
      <c r="M246" s="53">
        <v>5</v>
      </c>
      <c r="N246" s="56">
        <f t="shared" si="24"/>
        <v>3.6666666666666665</v>
      </c>
      <c r="O246" s="56">
        <v>4</v>
      </c>
      <c r="P246" s="56">
        <v>3.6666666666666665</v>
      </c>
      <c r="Q246" s="59"/>
      <c r="R246" s="62">
        <v>5</v>
      </c>
      <c r="S246" s="66">
        <f t="shared" si="21"/>
        <v>5</v>
      </c>
      <c r="T246" s="69">
        <v>1</v>
      </c>
    </row>
    <row r="247" spans="1:20" outlineLevel="1">
      <c r="A247">
        <v>23</v>
      </c>
      <c r="B247" s="35" t="s">
        <v>0</v>
      </c>
      <c r="C247" s="9">
        <v>2307</v>
      </c>
      <c r="D247" s="3" t="s">
        <v>266</v>
      </c>
      <c r="E247" s="80">
        <f t="shared" si="19"/>
        <v>3.1428571428571428</v>
      </c>
      <c r="F247" s="41">
        <v>4</v>
      </c>
      <c r="G247" s="44">
        <v>6</v>
      </c>
      <c r="H247" s="47">
        <f t="shared" si="20"/>
        <v>5</v>
      </c>
      <c r="I247" s="50">
        <v>3</v>
      </c>
      <c r="J247" s="73">
        <v>3</v>
      </c>
      <c r="K247" s="76">
        <v>3</v>
      </c>
      <c r="L247" s="27">
        <v>2</v>
      </c>
      <c r="M247" s="53">
        <v>1</v>
      </c>
      <c r="N247" s="56">
        <f t="shared" si="24"/>
        <v>2</v>
      </c>
      <c r="O247" s="56">
        <v>3</v>
      </c>
      <c r="P247" s="56">
        <v>2</v>
      </c>
      <c r="Q247" s="59"/>
      <c r="R247" s="62">
        <v>5</v>
      </c>
      <c r="S247" s="66">
        <f t="shared" si="21"/>
        <v>5</v>
      </c>
      <c r="T247" s="69">
        <v>2</v>
      </c>
    </row>
    <row r="248" spans="1:20" outlineLevel="1">
      <c r="A248">
        <v>23</v>
      </c>
      <c r="B248" s="35" t="s">
        <v>0</v>
      </c>
      <c r="C248" s="9">
        <v>2306</v>
      </c>
      <c r="D248" s="3" t="s">
        <v>267</v>
      </c>
      <c r="E248" s="80">
        <f t="shared" si="19"/>
        <v>2.7619047619047619</v>
      </c>
      <c r="F248" s="41">
        <v>1</v>
      </c>
      <c r="G248" s="44"/>
      <c r="H248" s="47">
        <f t="shared" si="20"/>
        <v>1</v>
      </c>
      <c r="I248" s="50">
        <v>2</v>
      </c>
      <c r="J248" s="73">
        <v>3</v>
      </c>
      <c r="K248" s="76">
        <v>4</v>
      </c>
      <c r="L248" s="27">
        <v>2</v>
      </c>
      <c r="M248" s="53">
        <v>5</v>
      </c>
      <c r="N248" s="56">
        <f t="shared" si="24"/>
        <v>3.6666666666666665</v>
      </c>
      <c r="O248" s="56">
        <v>4</v>
      </c>
      <c r="P248" s="56">
        <v>3.6666666666666665</v>
      </c>
      <c r="Q248" s="59"/>
      <c r="R248" s="62">
        <v>5</v>
      </c>
      <c r="S248" s="66">
        <f t="shared" si="21"/>
        <v>5</v>
      </c>
      <c r="T248" s="69">
        <v>1</v>
      </c>
    </row>
    <row r="249" spans="1:20" outlineLevel="1">
      <c r="A249">
        <v>23</v>
      </c>
      <c r="B249" s="35" t="s">
        <v>0</v>
      </c>
      <c r="C249" s="9">
        <v>2301</v>
      </c>
      <c r="D249" s="3" t="s">
        <v>268</v>
      </c>
      <c r="E249" s="80">
        <f t="shared" si="19"/>
        <v>3.7619047619047623</v>
      </c>
      <c r="F249" s="41">
        <v>4</v>
      </c>
      <c r="G249" s="44">
        <v>6</v>
      </c>
      <c r="H249" s="47">
        <f t="shared" si="20"/>
        <v>5</v>
      </c>
      <c r="I249" s="50">
        <v>5</v>
      </c>
      <c r="J249" s="73">
        <v>3</v>
      </c>
      <c r="K249" s="76">
        <v>4</v>
      </c>
      <c r="L249" s="27">
        <v>2</v>
      </c>
      <c r="M249" s="53">
        <v>5</v>
      </c>
      <c r="N249" s="56">
        <f t="shared" si="24"/>
        <v>3.6666666666666665</v>
      </c>
      <c r="O249" s="56">
        <v>4</v>
      </c>
      <c r="P249" s="56">
        <v>3.6666666666666665</v>
      </c>
      <c r="Q249" s="59"/>
      <c r="R249" s="62">
        <v>5</v>
      </c>
      <c r="S249" s="66">
        <f t="shared" si="21"/>
        <v>5</v>
      </c>
      <c r="T249" s="69">
        <v>1</v>
      </c>
    </row>
    <row r="250" spans="1:20" outlineLevel="1">
      <c r="A250">
        <v>23</v>
      </c>
      <c r="B250" s="35" t="s">
        <v>0</v>
      </c>
      <c r="C250" s="9">
        <v>2316</v>
      </c>
      <c r="D250" s="3" t="s">
        <v>269</v>
      </c>
      <c r="E250" s="80">
        <f t="shared" si="19"/>
        <v>3.5</v>
      </c>
      <c r="F250" s="41">
        <v>2</v>
      </c>
      <c r="G250" s="44">
        <v>5</v>
      </c>
      <c r="H250" s="47">
        <f t="shared" si="20"/>
        <v>3.5</v>
      </c>
      <c r="I250" s="50">
        <v>4</v>
      </c>
      <c r="J250" s="73">
        <v>3</v>
      </c>
      <c r="K250" s="76">
        <v>4</v>
      </c>
      <c r="L250" s="27">
        <v>3</v>
      </c>
      <c r="M250" s="53">
        <v>5</v>
      </c>
      <c r="N250" s="56">
        <f t="shared" si="24"/>
        <v>4</v>
      </c>
      <c r="O250" s="56">
        <v>4</v>
      </c>
      <c r="P250" s="56">
        <v>4</v>
      </c>
      <c r="Q250" s="59"/>
      <c r="R250" s="62">
        <v>5</v>
      </c>
      <c r="S250" s="66">
        <f t="shared" si="21"/>
        <v>5</v>
      </c>
      <c r="T250" s="69">
        <v>1</v>
      </c>
    </row>
    <row r="251" spans="1:20" outlineLevel="1">
      <c r="A251">
        <v>23</v>
      </c>
      <c r="B251" s="35" t="s">
        <v>0</v>
      </c>
      <c r="C251" s="9">
        <v>2312</v>
      </c>
      <c r="D251" s="3" t="s">
        <v>270</v>
      </c>
      <c r="E251" s="80">
        <f t="shared" si="19"/>
        <v>2.8809523809523805</v>
      </c>
      <c r="F251" s="41">
        <v>3</v>
      </c>
      <c r="G251" s="44">
        <v>0</v>
      </c>
      <c r="H251" s="47">
        <f t="shared" si="20"/>
        <v>1.5</v>
      </c>
      <c r="I251" s="50">
        <v>1</v>
      </c>
      <c r="J251" s="73">
        <v>3</v>
      </c>
      <c r="K251" s="76">
        <v>4</v>
      </c>
      <c r="L251" s="27">
        <v>4</v>
      </c>
      <c r="M251" s="53">
        <v>5</v>
      </c>
      <c r="N251" s="56">
        <f t="shared" si="24"/>
        <v>4.333333333333333</v>
      </c>
      <c r="O251" s="56">
        <v>4</v>
      </c>
      <c r="P251" s="56">
        <v>4.333333333333333</v>
      </c>
      <c r="Q251" s="59"/>
      <c r="R251" s="62">
        <v>5</v>
      </c>
      <c r="S251" s="66">
        <f t="shared" si="21"/>
        <v>5</v>
      </c>
      <c r="T251" s="69">
        <v>1</v>
      </c>
    </row>
    <row r="252" spans="1:20" outlineLevel="1">
      <c r="A252">
        <v>23</v>
      </c>
      <c r="B252" s="35" t="s">
        <v>0</v>
      </c>
      <c r="C252" s="9">
        <v>2310</v>
      </c>
      <c r="D252" s="3" t="s">
        <v>271</v>
      </c>
      <c r="E252" s="80">
        <f t="shared" si="19"/>
        <v>3.8809523809523809</v>
      </c>
      <c r="F252" s="41">
        <v>2</v>
      </c>
      <c r="G252" s="44">
        <v>5</v>
      </c>
      <c r="H252" s="47">
        <f t="shared" si="20"/>
        <v>3.5</v>
      </c>
      <c r="I252" s="50">
        <v>3</v>
      </c>
      <c r="J252" s="73">
        <v>6</v>
      </c>
      <c r="K252" s="76">
        <v>2</v>
      </c>
      <c r="L252" s="27">
        <v>3</v>
      </c>
      <c r="M252" s="53">
        <v>5</v>
      </c>
      <c r="N252" s="56">
        <f t="shared" si="24"/>
        <v>3.3333333333333335</v>
      </c>
      <c r="O252" s="56">
        <v>2</v>
      </c>
      <c r="P252" s="56">
        <v>3.3333333333333335</v>
      </c>
      <c r="Q252" s="59"/>
      <c r="R252" s="62">
        <v>5</v>
      </c>
      <c r="S252" s="66">
        <f t="shared" si="21"/>
        <v>5</v>
      </c>
      <c r="T252" s="69">
        <v>3</v>
      </c>
    </row>
    <row r="253" spans="1:20" outlineLevel="1">
      <c r="A253">
        <v>23</v>
      </c>
      <c r="B253" s="35" t="s">
        <v>0</v>
      </c>
      <c r="C253" s="9">
        <v>2303</v>
      </c>
      <c r="D253" s="3" t="s">
        <v>272</v>
      </c>
      <c r="E253" s="80">
        <f t="shared" si="19"/>
        <v>3.2857142857142856</v>
      </c>
      <c r="F253" s="41">
        <v>6</v>
      </c>
      <c r="G253" s="44">
        <v>6</v>
      </c>
      <c r="H253" s="47">
        <f t="shared" si="20"/>
        <v>6</v>
      </c>
      <c r="I253" s="50">
        <v>0</v>
      </c>
      <c r="J253" s="73">
        <v>3</v>
      </c>
      <c r="K253" s="76">
        <v>4</v>
      </c>
      <c r="L253" s="27">
        <v>3</v>
      </c>
      <c r="M253" s="53">
        <v>5</v>
      </c>
      <c r="N253" s="56">
        <f t="shared" si="24"/>
        <v>4</v>
      </c>
      <c r="O253" s="56">
        <v>4</v>
      </c>
      <c r="P253" s="56">
        <v>4</v>
      </c>
      <c r="Q253" s="59"/>
      <c r="R253" s="62">
        <v>5</v>
      </c>
      <c r="S253" s="66">
        <f t="shared" si="21"/>
        <v>5</v>
      </c>
      <c r="T253" s="69">
        <v>1</v>
      </c>
    </row>
    <row r="254" spans="1:20" outlineLevel="1">
      <c r="A254">
        <v>23</v>
      </c>
      <c r="B254" s="35" t="s">
        <v>0</v>
      </c>
      <c r="C254" s="9">
        <v>2311</v>
      </c>
      <c r="D254" s="3" t="s">
        <v>273</v>
      </c>
      <c r="E254" s="80">
        <f t="shared" si="19"/>
        <v>3.333333333333333</v>
      </c>
      <c r="F254" s="41">
        <v>1</v>
      </c>
      <c r="G254" s="44"/>
      <c r="H254" s="47">
        <f t="shared" si="20"/>
        <v>1</v>
      </c>
      <c r="I254" s="50">
        <v>1</v>
      </c>
      <c r="J254" s="73">
        <v>6</v>
      </c>
      <c r="K254" s="76">
        <v>2</v>
      </c>
      <c r="L254" s="27">
        <v>4</v>
      </c>
      <c r="M254" s="53">
        <v>5</v>
      </c>
      <c r="N254" s="56">
        <f t="shared" si="24"/>
        <v>3.6666666666666665</v>
      </c>
      <c r="O254" s="56">
        <v>2</v>
      </c>
      <c r="P254" s="56">
        <v>3.6666666666666665</v>
      </c>
      <c r="Q254" s="59"/>
      <c r="R254" s="62">
        <v>5</v>
      </c>
      <c r="S254" s="66">
        <f t="shared" si="21"/>
        <v>5</v>
      </c>
      <c r="T254" s="69">
        <v>3</v>
      </c>
    </row>
    <row r="255" spans="1:20" outlineLevel="1">
      <c r="A255">
        <v>23</v>
      </c>
      <c r="B255" s="35" t="s">
        <v>0</v>
      </c>
      <c r="C255" s="9">
        <v>2305</v>
      </c>
      <c r="D255" s="3" t="s">
        <v>274</v>
      </c>
      <c r="E255" s="80">
        <f t="shared" si="19"/>
        <v>3.9</v>
      </c>
      <c r="F255" s="41">
        <v>3</v>
      </c>
      <c r="G255" s="44">
        <v>6</v>
      </c>
      <c r="H255" s="47">
        <f t="shared" si="20"/>
        <v>4.5</v>
      </c>
      <c r="I255" s="50">
        <v>4</v>
      </c>
      <c r="J255" s="73">
        <v>3</v>
      </c>
      <c r="K255" s="76">
        <v>4</v>
      </c>
      <c r="L255" s="27"/>
      <c r="M255" s="53"/>
      <c r="N255" s="56">
        <f t="shared" si="24"/>
        <v>4</v>
      </c>
      <c r="O255" s="56">
        <v>4</v>
      </c>
      <c r="P255" s="56">
        <v>4</v>
      </c>
      <c r="Q255" s="59"/>
      <c r="R255" s="62"/>
      <c r="S255" s="66"/>
      <c r="T255" s="69"/>
    </row>
    <row r="256" spans="1:20">
      <c r="A256">
        <v>23</v>
      </c>
      <c r="B256" s="35" t="s">
        <v>0</v>
      </c>
      <c r="C256" s="9" t="s">
        <v>352</v>
      </c>
      <c r="D256" s="3" t="s">
        <v>354</v>
      </c>
      <c r="E256" s="83">
        <f>AVERAGE(E240:E255)</f>
        <v>3.4714285714285711</v>
      </c>
      <c r="F256" s="41"/>
      <c r="G256" s="44"/>
      <c r="H256" s="47"/>
      <c r="I256" s="50"/>
      <c r="J256" s="73"/>
      <c r="K256" s="76"/>
      <c r="L256" s="27"/>
      <c r="M256" s="53"/>
      <c r="N256" s="56"/>
      <c r="O256" s="56"/>
      <c r="P256" s="56"/>
      <c r="Q256" s="59"/>
      <c r="R256" s="62"/>
      <c r="S256" s="66"/>
      <c r="T256" s="69"/>
    </row>
    <row r="257" spans="1:20" outlineLevel="1">
      <c r="A257">
        <v>24</v>
      </c>
      <c r="B257" s="35" t="s">
        <v>41</v>
      </c>
      <c r="C257" s="9">
        <v>2404</v>
      </c>
      <c r="D257" s="3" t="s">
        <v>275</v>
      </c>
      <c r="E257" s="80">
        <f t="shared" si="19"/>
        <v>3.8571428571428572</v>
      </c>
      <c r="F257" s="41">
        <v>2</v>
      </c>
      <c r="G257" s="44">
        <v>6</v>
      </c>
      <c r="H257" s="47">
        <f t="shared" si="20"/>
        <v>4</v>
      </c>
      <c r="I257" s="50">
        <v>5</v>
      </c>
      <c r="J257" s="73">
        <v>6</v>
      </c>
      <c r="K257" s="76">
        <v>3</v>
      </c>
      <c r="L257" s="27">
        <v>4</v>
      </c>
      <c r="M257" s="53">
        <v>5</v>
      </c>
      <c r="N257" s="56">
        <f t="shared" ref="N257:N264" si="25">AVERAGE(K257:M257)</f>
        <v>4</v>
      </c>
      <c r="O257" s="56">
        <v>3</v>
      </c>
      <c r="P257" s="56">
        <v>4</v>
      </c>
      <c r="Q257" s="59"/>
      <c r="R257" s="62">
        <v>3</v>
      </c>
      <c r="S257" s="66">
        <f t="shared" si="21"/>
        <v>3</v>
      </c>
      <c r="T257" s="69">
        <v>1</v>
      </c>
    </row>
    <row r="258" spans="1:20" outlineLevel="1">
      <c r="A258">
        <v>24</v>
      </c>
      <c r="B258" s="35" t="s">
        <v>41</v>
      </c>
      <c r="C258" s="9">
        <v>2403</v>
      </c>
      <c r="D258" s="3" t="s">
        <v>276</v>
      </c>
      <c r="E258" s="80">
        <f t="shared" si="19"/>
        <v>3.4285714285714284</v>
      </c>
      <c r="F258" s="41">
        <v>0</v>
      </c>
      <c r="G258" s="44"/>
      <c r="H258" s="47">
        <f t="shared" si="20"/>
        <v>0</v>
      </c>
      <c r="I258" s="50">
        <v>6</v>
      </c>
      <c r="J258" s="73">
        <v>6</v>
      </c>
      <c r="K258" s="76">
        <v>3</v>
      </c>
      <c r="L258" s="27">
        <v>4</v>
      </c>
      <c r="M258" s="53">
        <v>5</v>
      </c>
      <c r="N258" s="56">
        <f t="shared" si="25"/>
        <v>4</v>
      </c>
      <c r="O258" s="56">
        <v>3</v>
      </c>
      <c r="P258" s="56">
        <v>4</v>
      </c>
      <c r="Q258" s="59"/>
      <c r="R258" s="62">
        <v>3</v>
      </c>
      <c r="S258" s="66">
        <f t="shared" si="21"/>
        <v>3</v>
      </c>
      <c r="T258" s="69">
        <v>1</v>
      </c>
    </row>
    <row r="259" spans="1:20" outlineLevel="1">
      <c r="A259">
        <v>24</v>
      </c>
      <c r="B259" s="35" t="s">
        <v>41</v>
      </c>
      <c r="C259" s="9">
        <v>2406</v>
      </c>
      <c r="D259" s="3" t="s">
        <v>277</v>
      </c>
      <c r="E259" s="80">
        <f t="shared" si="19"/>
        <v>3.2857142857142856</v>
      </c>
      <c r="F259" s="41">
        <v>1</v>
      </c>
      <c r="G259" s="44"/>
      <c r="H259" s="47">
        <f t="shared" si="20"/>
        <v>1</v>
      </c>
      <c r="I259" s="50">
        <v>4</v>
      </c>
      <c r="J259" s="73">
        <v>6</v>
      </c>
      <c r="K259" s="76">
        <v>3</v>
      </c>
      <c r="L259" s="27">
        <v>4</v>
      </c>
      <c r="M259" s="53">
        <v>5</v>
      </c>
      <c r="N259" s="56">
        <f t="shared" si="25"/>
        <v>4</v>
      </c>
      <c r="O259" s="56">
        <v>3</v>
      </c>
      <c r="P259" s="56">
        <v>4</v>
      </c>
      <c r="Q259" s="59"/>
      <c r="R259" s="62">
        <v>3</v>
      </c>
      <c r="S259" s="66">
        <f t="shared" si="21"/>
        <v>3</v>
      </c>
      <c r="T259" s="69">
        <v>1</v>
      </c>
    </row>
    <row r="260" spans="1:20" outlineLevel="1">
      <c r="A260">
        <v>24</v>
      </c>
      <c r="B260" s="35" t="s">
        <v>41</v>
      </c>
      <c r="C260" s="9">
        <v>2402</v>
      </c>
      <c r="D260" s="3" t="s">
        <v>278</v>
      </c>
      <c r="E260" s="80">
        <f t="shared" ref="E260:E323" si="26">AVERAGE(H260,I260,J260,N260,P260,S260,T260)</f>
        <v>4.0238095238095237</v>
      </c>
      <c r="F260" s="41">
        <v>1</v>
      </c>
      <c r="G260" s="44">
        <v>6</v>
      </c>
      <c r="H260" s="47">
        <f t="shared" ref="H260:H323" si="27">AVERAGE(F260:G260)</f>
        <v>3.5</v>
      </c>
      <c r="I260" s="50">
        <v>6</v>
      </c>
      <c r="J260" s="73">
        <v>6</v>
      </c>
      <c r="K260" s="76">
        <v>4</v>
      </c>
      <c r="L260" s="27">
        <v>4</v>
      </c>
      <c r="M260" s="53">
        <v>5</v>
      </c>
      <c r="N260" s="56">
        <f t="shared" si="25"/>
        <v>4.333333333333333</v>
      </c>
      <c r="O260" s="56">
        <v>4</v>
      </c>
      <c r="P260" s="56">
        <v>4.333333333333333</v>
      </c>
      <c r="Q260" s="59"/>
      <c r="R260" s="62">
        <v>3</v>
      </c>
      <c r="S260" s="66">
        <f t="shared" ref="S260:S323" si="28">AVERAGE(Q260:R260)</f>
        <v>3</v>
      </c>
      <c r="T260" s="69">
        <v>1</v>
      </c>
    </row>
    <row r="261" spans="1:20" outlineLevel="1">
      <c r="A261">
        <v>24</v>
      </c>
      <c r="B261" s="35" t="s">
        <v>41</v>
      </c>
      <c r="C261" s="9">
        <v>2405</v>
      </c>
      <c r="D261" s="3" t="s">
        <v>279</v>
      </c>
      <c r="E261" s="80">
        <f t="shared" si="26"/>
        <v>3.5714285714285716</v>
      </c>
      <c r="F261" s="41">
        <v>1</v>
      </c>
      <c r="G261" s="44"/>
      <c r="H261" s="47">
        <f t="shared" si="27"/>
        <v>1</v>
      </c>
      <c r="I261" s="50">
        <v>6</v>
      </c>
      <c r="J261" s="73">
        <v>6</v>
      </c>
      <c r="K261" s="76">
        <v>3</v>
      </c>
      <c r="L261" s="27">
        <v>4</v>
      </c>
      <c r="M261" s="53">
        <v>5</v>
      </c>
      <c r="N261" s="56">
        <f t="shared" si="25"/>
        <v>4</v>
      </c>
      <c r="O261" s="56">
        <v>3</v>
      </c>
      <c r="P261" s="56">
        <v>4</v>
      </c>
      <c r="Q261" s="59">
        <v>3</v>
      </c>
      <c r="R261" s="62">
        <v>3</v>
      </c>
      <c r="S261" s="66">
        <f t="shared" si="28"/>
        <v>3</v>
      </c>
      <c r="T261" s="69">
        <v>1</v>
      </c>
    </row>
    <row r="262" spans="1:20" outlineLevel="1">
      <c r="A262">
        <v>24</v>
      </c>
      <c r="B262" s="35" t="s">
        <v>41</v>
      </c>
      <c r="C262" s="9">
        <v>2407</v>
      </c>
      <c r="D262" s="3" t="s">
        <v>280</v>
      </c>
      <c r="E262" s="80">
        <f t="shared" si="26"/>
        <v>3.4285714285714284</v>
      </c>
      <c r="F262" s="41">
        <v>1</v>
      </c>
      <c r="G262" s="44"/>
      <c r="H262" s="47">
        <f t="shared" si="27"/>
        <v>1</v>
      </c>
      <c r="I262" s="50">
        <v>5</v>
      </c>
      <c r="J262" s="73">
        <v>6</v>
      </c>
      <c r="K262" s="76">
        <v>3</v>
      </c>
      <c r="L262" s="27">
        <v>4</v>
      </c>
      <c r="M262" s="53">
        <v>5</v>
      </c>
      <c r="N262" s="56">
        <f t="shared" si="25"/>
        <v>4</v>
      </c>
      <c r="O262" s="56">
        <v>3</v>
      </c>
      <c r="P262" s="56">
        <v>4</v>
      </c>
      <c r="Q262" s="59"/>
      <c r="R262" s="62">
        <v>3</v>
      </c>
      <c r="S262" s="66">
        <f t="shared" si="28"/>
        <v>3</v>
      </c>
      <c r="T262" s="69">
        <v>1</v>
      </c>
    </row>
    <row r="263" spans="1:20" outlineLevel="1">
      <c r="A263">
        <v>24</v>
      </c>
      <c r="B263" s="35" t="s">
        <v>41</v>
      </c>
      <c r="C263" s="9">
        <v>2401</v>
      </c>
      <c r="D263" s="3" t="s">
        <v>281</v>
      </c>
      <c r="E263" s="80">
        <f t="shared" si="26"/>
        <v>4.0238095238095237</v>
      </c>
      <c r="F263" s="41">
        <v>1</v>
      </c>
      <c r="G263" s="44">
        <v>6</v>
      </c>
      <c r="H263" s="47">
        <f t="shared" si="27"/>
        <v>3.5</v>
      </c>
      <c r="I263" s="50">
        <v>6</v>
      </c>
      <c r="J263" s="73">
        <v>6</v>
      </c>
      <c r="K263" s="76">
        <v>4</v>
      </c>
      <c r="L263" s="27">
        <v>4</v>
      </c>
      <c r="M263" s="53">
        <v>5</v>
      </c>
      <c r="N263" s="56">
        <f t="shared" si="25"/>
        <v>4.333333333333333</v>
      </c>
      <c r="O263" s="56">
        <v>4</v>
      </c>
      <c r="P263" s="56">
        <v>4.333333333333333</v>
      </c>
      <c r="Q263" s="59"/>
      <c r="R263" s="62">
        <v>3</v>
      </c>
      <c r="S263" s="66">
        <f t="shared" si="28"/>
        <v>3</v>
      </c>
      <c r="T263" s="69">
        <v>1</v>
      </c>
    </row>
    <row r="264" spans="1:20" outlineLevel="1">
      <c r="A264">
        <v>24</v>
      </c>
      <c r="B264" s="35" t="s">
        <v>41</v>
      </c>
      <c r="C264" s="9">
        <v>2408</v>
      </c>
      <c r="D264" s="3" t="s">
        <v>282</v>
      </c>
      <c r="E264" s="80">
        <f t="shared" si="26"/>
        <v>2.8571428571428572</v>
      </c>
      <c r="F264" s="41">
        <v>1</v>
      </c>
      <c r="G264" s="44"/>
      <c r="H264" s="47">
        <f t="shared" si="27"/>
        <v>1</v>
      </c>
      <c r="I264" s="50">
        <v>1</v>
      </c>
      <c r="J264" s="73">
        <v>6</v>
      </c>
      <c r="K264" s="76">
        <v>3</v>
      </c>
      <c r="L264" s="27">
        <v>4</v>
      </c>
      <c r="M264" s="53">
        <v>5</v>
      </c>
      <c r="N264" s="56">
        <f t="shared" si="25"/>
        <v>4</v>
      </c>
      <c r="O264" s="56">
        <v>3</v>
      </c>
      <c r="P264" s="56">
        <v>4</v>
      </c>
      <c r="Q264" s="59"/>
      <c r="R264" s="62">
        <v>3</v>
      </c>
      <c r="S264" s="66">
        <f t="shared" si="28"/>
        <v>3</v>
      </c>
      <c r="T264" s="69">
        <v>1</v>
      </c>
    </row>
    <row r="265" spans="1:20">
      <c r="A265">
        <v>24</v>
      </c>
      <c r="B265" s="35" t="s">
        <v>41</v>
      </c>
      <c r="C265" s="9" t="s">
        <v>352</v>
      </c>
      <c r="D265" s="3" t="s">
        <v>354</v>
      </c>
      <c r="E265" s="83">
        <f>AVERAGE(E257:E264)</f>
        <v>3.5595238095238098</v>
      </c>
      <c r="F265" s="41"/>
      <c r="G265" s="44"/>
      <c r="H265" s="47"/>
      <c r="I265" s="50"/>
      <c r="J265" s="73"/>
      <c r="K265" s="76"/>
      <c r="L265" s="27"/>
      <c r="M265" s="53"/>
      <c r="N265" s="56"/>
      <c r="O265" s="56"/>
      <c r="P265" s="56"/>
      <c r="Q265" s="59"/>
      <c r="R265" s="62"/>
      <c r="S265" s="66"/>
      <c r="T265" s="69"/>
    </row>
    <row r="266" spans="1:20" outlineLevel="1">
      <c r="A266">
        <v>25</v>
      </c>
      <c r="B266" s="35" t="s">
        <v>42</v>
      </c>
      <c r="C266" s="9">
        <v>2514</v>
      </c>
      <c r="D266" s="3" t="s">
        <v>283</v>
      </c>
      <c r="E266" s="80">
        <f t="shared" si="26"/>
        <v>4</v>
      </c>
      <c r="F266" s="41">
        <v>1</v>
      </c>
      <c r="G266" s="44">
        <v>5</v>
      </c>
      <c r="H266" s="47">
        <f t="shared" si="27"/>
        <v>3</v>
      </c>
      <c r="I266" s="50">
        <v>6</v>
      </c>
      <c r="J266" s="73">
        <v>6</v>
      </c>
      <c r="K266" s="76">
        <v>0</v>
      </c>
      <c r="L266" s="27">
        <v>5</v>
      </c>
      <c r="M266" s="53">
        <v>4</v>
      </c>
      <c r="N266" s="56">
        <f t="shared" ref="N266:N280" si="29">AVERAGE(K266:M266)</f>
        <v>3</v>
      </c>
      <c r="O266" s="56">
        <v>0</v>
      </c>
      <c r="P266" s="56">
        <v>3</v>
      </c>
      <c r="Q266" s="59">
        <v>4</v>
      </c>
      <c r="R266" s="62">
        <v>4</v>
      </c>
      <c r="S266" s="66">
        <f t="shared" si="28"/>
        <v>4</v>
      </c>
      <c r="T266" s="69">
        <v>3</v>
      </c>
    </row>
    <row r="267" spans="1:20" outlineLevel="1">
      <c r="A267">
        <v>25</v>
      </c>
      <c r="B267" s="35" t="s">
        <v>42</v>
      </c>
      <c r="C267" s="9">
        <v>2501</v>
      </c>
      <c r="D267" s="3" t="s">
        <v>284</v>
      </c>
      <c r="E267" s="80">
        <f t="shared" si="26"/>
        <v>3.5</v>
      </c>
      <c r="F267" s="41">
        <v>1</v>
      </c>
      <c r="G267" s="44">
        <v>6</v>
      </c>
      <c r="H267" s="47">
        <f t="shared" si="27"/>
        <v>3.5</v>
      </c>
      <c r="I267" s="50">
        <v>2</v>
      </c>
      <c r="J267" s="73">
        <v>4</v>
      </c>
      <c r="K267" s="76">
        <v>4</v>
      </c>
      <c r="L267" s="27">
        <v>5</v>
      </c>
      <c r="M267" s="53">
        <v>6</v>
      </c>
      <c r="N267" s="56">
        <f t="shared" si="29"/>
        <v>5</v>
      </c>
      <c r="O267" s="56">
        <v>4</v>
      </c>
      <c r="P267" s="56">
        <v>5</v>
      </c>
      <c r="Q267" s="59">
        <v>5</v>
      </c>
      <c r="R267" s="62">
        <v>3</v>
      </c>
      <c r="S267" s="66">
        <f t="shared" si="28"/>
        <v>4</v>
      </c>
      <c r="T267" s="69">
        <v>1</v>
      </c>
    </row>
    <row r="268" spans="1:20" outlineLevel="1">
      <c r="A268">
        <v>25</v>
      </c>
      <c r="B268" s="35" t="s">
        <v>42</v>
      </c>
      <c r="C268" s="9">
        <v>2513</v>
      </c>
      <c r="D268" s="3" t="s">
        <v>285</v>
      </c>
      <c r="E268" s="80">
        <f t="shared" si="26"/>
        <v>4.6428571428571432</v>
      </c>
      <c r="F268" s="41">
        <v>2</v>
      </c>
      <c r="G268" s="44">
        <v>5</v>
      </c>
      <c r="H268" s="47">
        <f t="shared" si="27"/>
        <v>3.5</v>
      </c>
      <c r="I268" s="50">
        <v>5</v>
      </c>
      <c r="J268" s="73">
        <v>6</v>
      </c>
      <c r="K268" s="76">
        <v>3</v>
      </c>
      <c r="L268" s="27">
        <v>6</v>
      </c>
      <c r="M268" s="53">
        <v>6</v>
      </c>
      <c r="N268" s="56">
        <f t="shared" si="29"/>
        <v>5</v>
      </c>
      <c r="O268" s="56">
        <v>3</v>
      </c>
      <c r="P268" s="56">
        <v>5</v>
      </c>
      <c r="Q268" s="59">
        <v>6</v>
      </c>
      <c r="R268" s="62">
        <v>6</v>
      </c>
      <c r="S268" s="66">
        <f t="shared" si="28"/>
        <v>6</v>
      </c>
      <c r="T268" s="69">
        <v>2</v>
      </c>
    </row>
    <row r="269" spans="1:20" outlineLevel="1">
      <c r="A269">
        <v>25</v>
      </c>
      <c r="B269" s="35" t="s">
        <v>42</v>
      </c>
      <c r="C269" s="9">
        <v>2503</v>
      </c>
      <c r="D269" s="3" t="s">
        <v>286</v>
      </c>
      <c r="E269" s="80">
        <f t="shared" si="26"/>
        <v>3.5714285714285716</v>
      </c>
      <c r="F269" s="41">
        <v>1</v>
      </c>
      <c r="G269" s="44">
        <v>6</v>
      </c>
      <c r="H269" s="47">
        <f t="shared" si="27"/>
        <v>3.5</v>
      </c>
      <c r="I269" s="50">
        <v>2</v>
      </c>
      <c r="J269" s="73">
        <v>4</v>
      </c>
      <c r="K269" s="76">
        <v>4</v>
      </c>
      <c r="L269" s="27">
        <v>5</v>
      </c>
      <c r="M269" s="53">
        <v>6</v>
      </c>
      <c r="N269" s="56">
        <f t="shared" si="29"/>
        <v>5</v>
      </c>
      <c r="O269" s="56">
        <v>4</v>
      </c>
      <c r="P269" s="56">
        <v>5</v>
      </c>
      <c r="Q269" s="59">
        <v>4</v>
      </c>
      <c r="R269" s="62">
        <v>5</v>
      </c>
      <c r="S269" s="66">
        <f t="shared" si="28"/>
        <v>4.5</v>
      </c>
      <c r="T269" s="69">
        <v>1</v>
      </c>
    </row>
    <row r="270" spans="1:20" outlineLevel="1">
      <c r="A270">
        <v>25</v>
      </c>
      <c r="B270" s="35" t="s">
        <v>42</v>
      </c>
      <c r="C270" s="9">
        <v>2512</v>
      </c>
      <c r="D270" s="3" t="s">
        <v>287</v>
      </c>
      <c r="E270" s="80">
        <f t="shared" si="26"/>
        <v>3.2857142857142856</v>
      </c>
      <c r="F270" s="41">
        <v>2</v>
      </c>
      <c r="G270" s="44">
        <v>6</v>
      </c>
      <c r="H270" s="47">
        <f t="shared" si="27"/>
        <v>4</v>
      </c>
      <c r="I270" s="50">
        <v>1</v>
      </c>
      <c r="J270" s="73">
        <v>4</v>
      </c>
      <c r="K270" s="76">
        <v>1</v>
      </c>
      <c r="L270" s="27">
        <v>5</v>
      </c>
      <c r="M270" s="53">
        <v>6</v>
      </c>
      <c r="N270" s="56">
        <f t="shared" si="29"/>
        <v>4</v>
      </c>
      <c r="O270" s="56">
        <v>1</v>
      </c>
      <c r="P270" s="56">
        <v>4</v>
      </c>
      <c r="Q270" s="59">
        <v>6</v>
      </c>
      <c r="R270" s="62">
        <v>6</v>
      </c>
      <c r="S270" s="66">
        <f t="shared" si="28"/>
        <v>6</v>
      </c>
      <c r="T270" s="69">
        <v>0</v>
      </c>
    </row>
    <row r="271" spans="1:20" outlineLevel="1">
      <c r="A271">
        <v>25</v>
      </c>
      <c r="B271" s="35" t="s">
        <v>42</v>
      </c>
      <c r="C271" s="9">
        <v>2508</v>
      </c>
      <c r="D271" s="3" t="s">
        <v>288</v>
      </c>
      <c r="E271" s="80">
        <f t="shared" si="26"/>
        <v>3.9047619047619051</v>
      </c>
      <c r="F271" s="41">
        <v>1</v>
      </c>
      <c r="G271" s="44"/>
      <c r="H271" s="47">
        <f t="shared" si="27"/>
        <v>1</v>
      </c>
      <c r="I271" s="50">
        <v>5</v>
      </c>
      <c r="J271" s="73">
        <v>6</v>
      </c>
      <c r="K271" s="76">
        <v>3</v>
      </c>
      <c r="L271" s="27">
        <v>5</v>
      </c>
      <c r="M271" s="53">
        <v>6</v>
      </c>
      <c r="N271" s="56">
        <f t="shared" si="29"/>
        <v>4.666666666666667</v>
      </c>
      <c r="O271" s="56">
        <v>3</v>
      </c>
      <c r="P271" s="56">
        <v>4.666666666666667</v>
      </c>
      <c r="Q271" s="59">
        <v>5</v>
      </c>
      <c r="R271" s="62">
        <v>5</v>
      </c>
      <c r="S271" s="66">
        <f t="shared" si="28"/>
        <v>5</v>
      </c>
      <c r="T271" s="69">
        <v>1</v>
      </c>
    </row>
    <row r="272" spans="1:20" outlineLevel="1">
      <c r="A272">
        <v>25</v>
      </c>
      <c r="B272" s="35" t="s">
        <v>42</v>
      </c>
      <c r="C272" s="9">
        <v>2509</v>
      </c>
      <c r="D272" s="3" t="s">
        <v>289</v>
      </c>
      <c r="E272" s="80">
        <f t="shared" si="26"/>
        <v>4.0714285714285712</v>
      </c>
      <c r="F272" s="41">
        <v>1</v>
      </c>
      <c r="G272" s="44">
        <v>6</v>
      </c>
      <c r="H272" s="47">
        <f t="shared" si="27"/>
        <v>3.5</v>
      </c>
      <c r="I272" s="50">
        <v>3</v>
      </c>
      <c r="J272" s="73">
        <v>6</v>
      </c>
      <c r="K272" s="76">
        <v>4</v>
      </c>
      <c r="L272" s="27">
        <v>5</v>
      </c>
      <c r="M272" s="53">
        <v>6</v>
      </c>
      <c r="N272" s="56">
        <f t="shared" si="29"/>
        <v>5</v>
      </c>
      <c r="O272" s="56">
        <v>4</v>
      </c>
      <c r="P272" s="56">
        <v>5</v>
      </c>
      <c r="Q272" s="59">
        <v>5</v>
      </c>
      <c r="R272" s="62">
        <v>5</v>
      </c>
      <c r="S272" s="66">
        <f t="shared" si="28"/>
        <v>5</v>
      </c>
      <c r="T272" s="69">
        <v>1</v>
      </c>
    </row>
    <row r="273" spans="1:20" outlineLevel="1">
      <c r="A273">
        <v>25</v>
      </c>
      <c r="B273" s="35" t="s">
        <v>42</v>
      </c>
      <c r="C273" s="9">
        <v>2510</v>
      </c>
      <c r="D273" s="3" t="s">
        <v>290</v>
      </c>
      <c r="E273" s="80">
        <f t="shared" si="26"/>
        <v>2.9523809523809521</v>
      </c>
      <c r="F273" s="41">
        <v>2</v>
      </c>
      <c r="G273" s="44">
        <v>0</v>
      </c>
      <c r="H273" s="47">
        <f t="shared" si="27"/>
        <v>1</v>
      </c>
      <c r="I273" s="50">
        <v>0</v>
      </c>
      <c r="J273" s="73">
        <v>5</v>
      </c>
      <c r="K273" s="76">
        <v>3</v>
      </c>
      <c r="L273" s="27">
        <v>5</v>
      </c>
      <c r="M273" s="53">
        <v>5</v>
      </c>
      <c r="N273" s="56">
        <f t="shared" si="29"/>
        <v>4.333333333333333</v>
      </c>
      <c r="O273" s="56">
        <v>3</v>
      </c>
      <c r="P273" s="56">
        <v>4.333333333333333</v>
      </c>
      <c r="Q273" s="59">
        <v>6</v>
      </c>
      <c r="R273" s="62">
        <v>6</v>
      </c>
      <c r="S273" s="66">
        <f t="shared" si="28"/>
        <v>6</v>
      </c>
      <c r="T273" s="69">
        <v>0</v>
      </c>
    </row>
    <row r="274" spans="1:20" outlineLevel="1">
      <c r="A274">
        <v>25</v>
      </c>
      <c r="B274" s="35" t="s">
        <v>42</v>
      </c>
      <c r="C274" s="9">
        <v>2505</v>
      </c>
      <c r="D274" s="3" t="s">
        <v>291</v>
      </c>
      <c r="E274" s="80">
        <f t="shared" si="26"/>
        <v>3</v>
      </c>
      <c r="F274" s="41">
        <v>0</v>
      </c>
      <c r="G274" s="44"/>
      <c r="H274" s="47">
        <f t="shared" si="27"/>
        <v>0</v>
      </c>
      <c r="I274" s="50">
        <v>0</v>
      </c>
      <c r="J274" s="73">
        <v>6</v>
      </c>
      <c r="K274" s="76">
        <v>4</v>
      </c>
      <c r="L274" s="27">
        <v>5</v>
      </c>
      <c r="M274" s="53">
        <v>6</v>
      </c>
      <c r="N274" s="56">
        <f t="shared" si="29"/>
        <v>5</v>
      </c>
      <c r="O274" s="56">
        <v>4</v>
      </c>
      <c r="P274" s="56">
        <v>5</v>
      </c>
      <c r="Q274" s="59">
        <v>5</v>
      </c>
      <c r="R274" s="62">
        <v>5</v>
      </c>
      <c r="S274" s="66">
        <f t="shared" si="28"/>
        <v>5</v>
      </c>
      <c r="T274" s="69">
        <v>0</v>
      </c>
    </row>
    <row r="275" spans="1:20" outlineLevel="1">
      <c r="A275">
        <v>25</v>
      </c>
      <c r="B275" s="35" t="s">
        <v>42</v>
      </c>
      <c r="C275" s="9">
        <v>2506</v>
      </c>
      <c r="D275" s="3" t="s">
        <v>292</v>
      </c>
      <c r="E275" s="80">
        <f t="shared" si="26"/>
        <v>2.666666666666667</v>
      </c>
      <c r="F275" s="41">
        <v>0</v>
      </c>
      <c r="G275" s="44"/>
      <c r="H275" s="47">
        <f t="shared" si="27"/>
        <v>0</v>
      </c>
      <c r="I275" s="50">
        <v>2</v>
      </c>
      <c r="J275" s="73">
        <v>4</v>
      </c>
      <c r="K275" s="76">
        <v>1</v>
      </c>
      <c r="L275" s="27">
        <v>4</v>
      </c>
      <c r="M275" s="53">
        <v>5</v>
      </c>
      <c r="N275" s="56">
        <f t="shared" si="29"/>
        <v>3.3333333333333335</v>
      </c>
      <c r="O275" s="56">
        <v>1</v>
      </c>
      <c r="P275" s="56">
        <v>3.3333333333333335</v>
      </c>
      <c r="Q275" s="59">
        <v>5</v>
      </c>
      <c r="R275" s="62">
        <v>5</v>
      </c>
      <c r="S275" s="66">
        <f t="shared" si="28"/>
        <v>5</v>
      </c>
      <c r="T275" s="69">
        <v>1</v>
      </c>
    </row>
    <row r="276" spans="1:20" outlineLevel="1">
      <c r="A276">
        <v>25</v>
      </c>
      <c r="B276" s="35" t="s">
        <v>42</v>
      </c>
      <c r="C276" s="9">
        <v>2507</v>
      </c>
      <c r="D276" s="3" t="s">
        <v>293</v>
      </c>
      <c r="E276" s="80">
        <f t="shared" si="26"/>
        <v>3.7857142857142856</v>
      </c>
      <c r="F276" s="41">
        <v>1</v>
      </c>
      <c r="G276" s="44">
        <v>6</v>
      </c>
      <c r="H276" s="47">
        <f t="shared" si="27"/>
        <v>3.5</v>
      </c>
      <c r="I276" s="50">
        <v>5</v>
      </c>
      <c r="J276" s="73">
        <v>6</v>
      </c>
      <c r="K276" s="76">
        <v>3</v>
      </c>
      <c r="L276" s="27">
        <v>4</v>
      </c>
      <c r="M276" s="53">
        <v>5</v>
      </c>
      <c r="N276" s="56">
        <f t="shared" si="29"/>
        <v>4</v>
      </c>
      <c r="O276" s="56">
        <v>3</v>
      </c>
      <c r="P276" s="56">
        <v>4</v>
      </c>
      <c r="Q276" s="59">
        <v>4</v>
      </c>
      <c r="R276" s="62">
        <v>4</v>
      </c>
      <c r="S276" s="66">
        <f t="shared" si="28"/>
        <v>4</v>
      </c>
      <c r="T276" s="69">
        <v>0</v>
      </c>
    </row>
    <row r="277" spans="1:20" outlineLevel="1">
      <c r="A277">
        <v>25</v>
      </c>
      <c r="B277" s="35" t="s">
        <v>42</v>
      </c>
      <c r="C277" s="9">
        <v>2515</v>
      </c>
      <c r="D277" s="3" t="s">
        <v>294</v>
      </c>
      <c r="E277" s="80">
        <f t="shared" si="26"/>
        <v>3.7857142857142856</v>
      </c>
      <c r="F277" s="41">
        <v>1</v>
      </c>
      <c r="G277" s="44">
        <v>6</v>
      </c>
      <c r="H277" s="47">
        <f t="shared" si="27"/>
        <v>3.5</v>
      </c>
      <c r="I277" s="50">
        <v>1</v>
      </c>
      <c r="J277" s="73">
        <v>6</v>
      </c>
      <c r="K277" s="76">
        <v>2</v>
      </c>
      <c r="L277" s="27">
        <v>5</v>
      </c>
      <c r="M277" s="53">
        <v>5</v>
      </c>
      <c r="N277" s="56">
        <f t="shared" si="29"/>
        <v>4</v>
      </c>
      <c r="O277" s="56">
        <v>2</v>
      </c>
      <c r="P277" s="56">
        <v>4</v>
      </c>
      <c r="Q277" s="59">
        <v>5</v>
      </c>
      <c r="R277" s="62">
        <v>5</v>
      </c>
      <c r="S277" s="66">
        <f t="shared" si="28"/>
        <v>5</v>
      </c>
      <c r="T277" s="69">
        <v>3</v>
      </c>
    </row>
    <row r="278" spans="1:20" outlineLevel="1">
      <c r="A278">
        <v>25</v>
      </c>
      <c r="B278" s="35" t="s">
        <v>42</v>
      </c>
      <c r="C278" s="9">
        <v>2511</v>
      </c>
      <c r="D278" s="3" t="s">
        <v>295</v>
      </c>
      <c r="E278" s="80">
        <f t="shared" si="26"/>
        <v>4.5238095238095237</v>
      </c>
      <c r="F278" s="41">
        <v>1</v>
      </c>
      <c r="G278" s="44">
        <v>5</v>
      </c>
      <c r="H278" s="47">
        <f t="shared" si="27"/>
        <v>3</v>
      </c>
      <c r="I278" s="50">
        <v>6</v>
      </c>
      <c r="J278" s="73">
        <v>6</v>
      </c>
      <c r="K278" s="76">
        <v>5</v>
      </c>
      <c r="L278" s="27">
        <v>5</v>
      </c>
      <c r="M278" s="53">
        <v>6</v>
      </c>
      <c r="N278" s="56">
        <f t="shared" si="29"/>
        <v>5.333333333333333</v>
      </c>
      <c r="O278" s="56">
        <v>5</v>
      </c>
      <c r="P278" s="56">
        <v>5.333333333333333</v>
      </c>
      <c r="Q278" s="59">
        <v>6</v>
      </c>
      <c r="R278" s="62">
        <v>6</v>
      </c>
      <c r="S278" s="66">
        <f t="shared" si="28"/>
        <v>6</v>
      </c>
      <c r="T278" s="69">
        <v>0</v>
      </c>
    </row>
    <row r="279" spans="1:20" outlineLevel="1">
      <c r="A279">
        <v>25</v>
      </c>
      <c r="B279" s="35" t="s">
        <v>42</v>
      </c>
      <c r="C279" s="9">
        <v>2502</v>
      </c>
      <c r="D279" s="3" t="s">
        <v>296</v>
      </c>
      <c r="E279" s="80">
        <f t="shared" si="26"/>
        <v>3.0952380952380949</v>
      </c>
      <c r="F279" s="41">
        <v>1</v>
      </c>
      <c r="G279" s="44"/>
      <c r="H279" s="47">
        <f t="shared" si="27"/>
        <v>1</v>
      </c>
      <c r="I279" s="50">
        <v>2</v>
      </c>
      <c r="J279" s="73">
        <v>4</v>
      </c>
      <c r="K279" s="76">
        <v>2</v>
      </c>
      <c r="L279" s="27">
        <v>5</v>
      </c>
      <c r="M279" s="53">
        <v>6</v>
      </c>
      <c r="N279" s="56">
        <f t="shared" si="29"/>
        <v>4.333333333333333</v>
      </c>
      <c r="O279" s="56">
        <v>2</v>
      </c>
      <c r="P279" s="56">
        <v>4.333333333333333</v>
      </c>
      <c r="Q279" s="59">
        <v>5</v>
      </c>
      <c r="R279" s="62">
        <v>5</v>
      </c>
      <c r="S279" s="66">
        <f t="shared" si="28"/>
        <v>5</v>
      </c>
      <c r="T279" s="69">
        <v>1</v>
      </c>
    </row>
    <row r="280" spans="1:20" outlineLevel="1">
      <c r="A280">
        <v>25</v>
      </c>
      <c r="B280" s="35" t="s">
        <v>42</v>
      </c>
      <c r="C280" s="9">
        <v>2504</v>
      </c>
      <c r="D280" s="3" t="s">
        <v>297</v>
      </c>
      <c r="E280" s="80">
        <f t="shared" si="26"/>
        <v>3.3333333333333335</v>
      </c>
      <c r="F280" s="41">
        <v>1</v>
      </c>
      <c r="G280" s="44"/>
      <c r="H280" s="47">
        <f t="shared" si="27"/>
        <v>1</v>
      </c>
      <c r="I280" s="50">
        <v>2</v>
      </c>
      <c r="J280" s="73">
        <v>4</v>
      </c>
      <c r="K280" s="76">
        <v>5</v>
      </c>
      <c r="L280" s="27">
        <v>4</v>
      </c>
      <c r="M280" s="53">
        <v>5</v>
      </c>
      <c r="N280" s="56">
        <f t="shared" si="29"/>
        <v>4.666666666666667</v>
      </c>
      <c r="O280" s="56">
        <v>5</v>
      </c>
      <c r="P280" s="56">
        <v>4.666666666666667</v>
      </c>
      <c r="Q280" s="59">
        <v>6</v>
      </c>
      <c r="R280" s="62">
        <v>6</v>
      </c>
      <c r="S280" s="66">
        <f t="shared" si="28"/>
        <v>6</v>
      </c>
      <c r="T280" s="69">
        <v>1</v>
      </c>
    </row>
    <row r="281" spans="1:20">
      <c r="A281">
        <v>25</v>
      </c>
      <c r="B281" s="35" t="s">
        <v>42</v>
      </c>
      <c r="C281" s="9" t="s">
        <v>352</v>
      </c>
      <c r="D281" s="3" t="s">
        <v>354</v>
      </c>
      <c r="E281" s="83">
        <f>AVERAGE(E266:E280)</f>
        <v>3.607936507936508</v>
      </c>
      <c r="F281" s="41"/>
      <c r="G281" s="44"/>
      <c r="H281" s="47"/>
      <c r="I281" s="50"/>
      <c r="J281" s="73"/>
      <c r="K281" s="76"/>
      <c r="L281" s="27"/>
      <c r="M281" s="53"/>
      <c r="N281" s="56"/>
      <c r="O281" s="56"/>
      <c r="P281" s="56"/>
      <c r="Q281" s="59"/>
      <c r="R281" s="62"/>
      <c r="S281" s="66"/>
      <c r="T281" s="69"/>
    </row>
    <row r="282" spans="1:20" outlineLevel="1">
      <c r="A282">
        <v>26</v>
      </c>
      <c r="B282" s="35" t="s">
        <v>9</v>
      </c>
      <c r="C282" s="9">
        <v>2611</v>
      </c>
      <c r="D282" s="3" t="s">
        <v>1</v>
      </c>
      <c r="E282" s="80">
        <f t="shared" si="26"/>
        <v>3.333333333333333</v>
      </c>
      <c r="F282" s="41">
        <v>1</v>
      </c>
      <c r="G282" s="44"/>
      <c r="H282" s="47">
        <f t="shared" si="27"/>
        <v>1</v>
      </c>
      <c r="I282" s="50">
        <v>2</v>
      </c>
      <c r="J282" s="73">
        <v>6</v>
      </c>
      <c r="K282" s="76">
        <v>3</v>
      </c>
      <c r="L282" s="27">
        <v>3</v>
      </c>
      <c r="M282" s="53">
        <v>5</v>
      </c>
      <c r="N282" s="56">
        <f t="shared" ref="N282:N295" si="30">AVERAGE(K282:M282)</f>
        <v>3.6666666666666665</v>
      </c>
      <c r="O282" s="56">
        <v>3</v>
      </c>
      <c r="P282" s="56">
        <v>3.6666666666666665</v>
      </c>
      <c r="Q282" s="59"/>
      <c r="R282" s="62">
        <v>6</v>
      </c>
      <c r="S282" s="66">
        <f t="shared" si="28"/>
        <v>6</v>
      </c>
      <c r="T282" s="69">
        <v>1</v>
      </c>
    </row>
    <row r="283" spans="1:20" outlineLevel="1">
      <c r="A283">
        <v>26</v>
      </c>
      <c r="B283" s="35" t="s">
        <v>9</v>
      </c>
      <c r="C283" s="9">
        <v>2607</v>
      </c>
      <c r="D283" s="3" t="s">
        <v>2</v>
      </c>
      <c r="E283" s="80">
        <f t="shared" si="26"/>
        <v>3.1904761904761902</v>
      </c>
      <c r="F283" s="41">
        <v>1</v>
      </c>
      <c r="G283" s="44"/>
      <c r="H283" s="47">
        <f t="shared" si="27"/>
        <v>1</v>
      </c>
      <c r="I283" s="50">
        <v>4</v>
      </c>
      <c r="J283" s="73">
        <v>6</v>
      </c>
      <c r="K283" s="76">
        <v>2</v>
      </c>
      <c r="L283" s="27">
        <v>1</v>
      </c>
      <c r="M283" s="53">
        <v>5</v>
      </c>
      <c r="N283" s="56">
        <f t="shared" si="30"/>
        <v>2.6666666666666665</v>
      </c>
      <c r="O283" s="56">
        <v>2</v>
      </c>
      <c r="P283" s="56">
        <v>2.6666666666666665</v>
      </c>
      <c r="Q283" s="59"/>
      <c r="R283" s="62">
        <v>4</v>
      </c>
      <c r="S283" s="66">
        <f t="shared" si="28"/>
        <v>4</v>
      </c>
      <c r="T283" s="69">
        <v>2</v>
      </c>
    </row>
    <row r="284" spans="1:20" outlineLevel="1">
      <c r="A284">
        <v>26</v>
      </c>
      <c r="B284" s="35" t="s">
        <v>9</v>
      </c>
      <c r="C284" s="9">
        <v>2605</v>
      </c>
      <c r="D284" s="3" t="s">
        <v>3</v>
      </c>
      <c r="E284" s="80">
        <f t="shared" si="26"/>
        <v>3.4285714285714284</v>
      </c>
      <c r="F284" s="41">
        <v>1</v>
      </c>
      <c r="G284" s="44"/>
      <c r="H284" s="47">
        <f t="shared" si="27"/>
        <v>1</v>
      </c>
      <c r="I284" s="50">
        <v>0</v>
      </c>
      <c r="J284" s="73">
        <v>6</v>
      </c>
      <c r="K284" s="76">
        <v>6</v>
      </c>
      <c r="L284" s="27">
        <v>4</v>
      </c>
      <c r="M284" s="53">
        <v>5</v>
      </c>
      <c r="N284" s="56">
        <f t="shared" si="30"/>
        <v>5</v>
      </c>
      <c r="O284" s="56">
        <v>6</v>
      </c>
      <c r="P284" s="56">
        <v>5</v>
      </c>
      <c r="Q284" s="59"/>
      <c r="R284" s="62">
        <v>6</v>
      </c>
      <c r="S284" s="66">
        <f t="shared" si="28"/>
        <v>6</v>
      </c>
      <c r="T284" s="69">
        <v>1</v>
      </c>
    </row>
    <row r="285" spans="1:20" outlineLevel="1">
      <c r="A285">
        <v>26</v>
      </c>
      <c r="B285" s="35" t="s">
        <v>9</v>
      </c>
      <c r="C285" s="9">
        <v>2609</v>
      </c>
      <c r="D285" s="3" t="s">
        <v>4</v>
      </c>
      <c r="E285" s="80">
        <f t="shared" si="26"/>
        <v>3.4523809523809526</v>
      </c>
      <c r="F285" s="41">
        <v>1</v>
      </c>
      <c r="G285" s="44">
        <v>6</v>
      </c>
      <c r="H285" s="47">
        <f t="shared" si="27"/>
        <v>3.5</v>
      </c>
      <c r="I285" s="50">
        <v>3</v>
      </c>
      <c r="J285" s="73">
        <v>6</v>
      </c>
      <c r="K285" s="76">
        <v>1</v>
      </c>
      <c r="L285" s="27">
        <v>4</v>
      </c>
      <c r="M285" s="53">
        <v>5</v>
      </c>
      <c r="N285" s="56">
        <f t="shared" si="30"/>
        <v>3.3333333333333335</v>
      </c>
      <c r="O285" s="56">
        <v>1</v>
      </c>
      <c r="P285" s="56">
        <v>3.3333333333333335</v>
      </c>
      <c r="Q285" s="59"/>
      <c r="R285" s="62">
        <v>2</v>
      </c>
      <c r="S285" s="66">
        <f t="shared" si="28"/>
        <v>2</v>
      </c>
      <c r="T285" s="69">
        <v>3</v>
      </c>
    </row>
    <row r="286" spans="1:20" outlineLevel="1">
      <c r="A286">
        <v>26</v>
      </c>
      <c r="B286" s="35" t="s">
        <v>9</v>
      </c>
      <c r="C286" s="9">
        <v>2604</v>
      </c>
      <c r="D286" s="3" t="s">
        <v>5</v>
      </c>
      <c r="E286" s="80">
        <f t="shared" si="26"/>
        <v>3.5714285714285716</v>
      </c>
      <c r="F286" s="41">
        <v>2</v>
      </c>
      <c r="G286" s="44">
        <v>0</v>
      </c>
      <c r="H286" s="47">
        <f t="shared" si="27"/>
        <v>1</v>
      </c>
      <c r="I286" s="50">
        <v>1</v>
      </c>
      <c r="J286" s="73">
        <v>6</v>
      </c>
      <c r="K286" s="76">
        <v>5</v>
      </c>
      <c r="L286" s="27">
        <v>5</v>
      </c>
      <c r="M286" s="53">
        <v>5</v>
      </c>
      <c r="N286" s="56">
        <f t="shared" si="30"/>
        <v>5</v>
      </c>
      <c r="O286" s="56">
        <v>5</v>
      </c>
      <c r="P286" s="56">
        <v>5</v>
      </c>
      <c r="Q286" s="59"/>
      <c r="R286" s="62">
        <v>6</v>
      </c>
      <c r="S286" s="66">
        <f t="shared" si="28"/>
        <v>6</v>
      </c>
      <c r="T286" s="69">
        <v>1</v>
      </c>
    </row>
    <row r="287" spans="1:20" outlineLevel="1">
      <c r="A287">
        <v>26</v>
      </c>
      <c r="B287" s="35" t="s">
        <v>9</v>
      </c>
      <c r="C287" s="9">
        <v>2614</v>
      </c>
      <c r="D287" s="3" t="s">
        <v>6</v>
      </c>
      <c r="E287" s="80">
        <f t="shared" si="26"/>
        <v>3.3809523809523805</v>
      </c>
      <c r="F287" s="41">
        <v>1</v>
      </c>
      <c r="G287" s="44"/>
      <c r="H287" s="47">
        <f t="shared" si="27"/>
        <v>1</v>
      </c>
      <c r="I287" s="50">
        <v>2</v>
      </c>
      <c r="J287" s="73">
        <v>6</v>
      </c>
      <c r="K287" s="76">
        <v>4</v>
      </c>
      <c r="L287" s="27">
        <v>4</v>
      </c>
      <c r="M287" s="53">
        <v>5</v>
      </c>
      <c r="N287" s="56">
        <f t="shared" si="30"/>
        <v>4.333333333333333</v>
      </c>
      <c r="O287" s="56">
        <v>4</v>
      </c>
      <c r="P287" s="56">
        <v>4.333333333333333</v>
      </c>
      <c r="Q287" s="59"/>
      <c r="R287" s="62">
        <v>6</v>
      </c>
      <c r="S287" s="66">
        <f t="shared" si="28"/>
        <v>6</v>
      </c>
      <c r="T287" s="69">
        <v>0</v>
      </c>
    </row>
    <row r="288" spans="1:20" outlineLevel="1">
      <c r="A288">
        <v>26</v>
      </c>
      <c r="B288" s="35" t="s">
        <v>9</v>
      </c>
      <c r="C288" s="9">
        <v>2610</v>
      </c>
      <c r="D288" s="3" t="s">
        <v>7</v>
      </c>
      <c r="E288" s="80">
        <f t="shared" si="26"/>
        <v>4.0238095238095237</v>
      </c>
      <c r="F288" s="41">
        <v>2</v>
      </c>
      <c r="G288" s="44">
        <v>5</v>
      </c>
      <c r="H288" s="47">
        <f t="shared" si="27"/>
        <v>3.5</v>
      </c>
      <c r="I288" s="50">
        <v>1</v>
      </c>
      <c r="J288" s="73">
        <v>6</v>
      </c>
      <c r="K288" s="76">
        <v>6</v>
      </c>
      <c r="L288" s="27">
        <v>2</v>
      </c>
      <c r="M288" s="53">
        <v>5</v>
      </c>
      <c r="N288" s="56">
        <f t="shared" si="30"/>
        <v>4.333333333333333</v>
      </c>
      <c r="O288" s="56">
        <v>6</v>
      </c>
      <c r="P288" s="56">
        <v>4.333333333333333</v>
      </c>
      <c r="Q288" s="59"/>
      <c r="R288" s="62">
        <v>6</v>
      </c>
      <c r="S288" s="66">
        <f t="shared" si="28"/>
        <v>6</v>
      </c>
      <c r="T288" s="69">
        <v>3</v>
      </c>
    </row>
    <row r="289" spans="1:20" outlineLevel="1">
      <c r="A289">
        <v>26</v>
      </c>
      <c r="B289" s="35" t="s">
        <v>9</v>
      </c>
      <c r="C289" s="9">
        <v>2601</v>
      </c>
      <c r="D289" s="3" t="s">
        <v>8</v>
      </c>
      <c r="E289" s="80">
        <f t="shared" si="26"/>
        <v>3.833333333333333</v>
      </c>
      <c r="F289" s="41">
        <v>1</v>
      </c>
      <c r="G289" s="44">
        <v>0</v>
      </c>
      <c r="H289" s="47">
        <f t="shared" si="27"/>
        <v>0.5</v>
      </c>
      <c r="I289" s="50">
        <v>1</v>
      </c>
      <c r="J289" s="73">
        <v>6</v>
      </c>
      <c r="K289" s="76">
        <v>4</v>
      </c>
      <c r="L289" s="27">
        <v>2</v>
      </c>
      <c r="M289" s="53">
        <v>5</v>
      </c>
      <c r="N289" s="56">
        <f t="shared" si="30"/>
        <v>3.6666666666666665</v>
      </c>
      <c r="O289" s="56">
        <v>4</v>
      </c>
      <c r="P289" s="56">
        <v>3.6666666666666665</v>
      </c>
      <c r="Q289" s="59"/>
      <c r="R289" s="62">
        <v>6</v>
      </c>
      <c r="S289" s="66">
        <f t="shared" si="28"/>
        <v>6</v>
      </c>
      <c r="T289" s="69">
        <v>6</v>
      </c>
    </row>
    <row r="290" spans="1:20" outlineLevel="1">
      <c r="A290">
        <v>26</v>
      </c>
      <c r="B290" s="35" t="s">
        <v>9</v>
      </c>
      <c r="C290" s="9">
        <v>2613</v>
      </c>
      <c r="D290" s="3" t="s">
        <v>9</v>
      </c>
      <c r="E290" s="80">
        <f t="shared" si="26"/>
        <v>3.2142857142857144</v>
      </c>
      <c r="F290" s="41">
        <v>3</v>
      </c>
      <c r="G290" s="44">
        <v>6</v>
      </c>
      <c r="H290" s="47">
        <f t="shared" si="27"/>
        <v>4.5</v>
      </c>
      <c r="I290" s="50">
        <v>0</v>
      </c>
      <c r="J290" s="73">
        <v>6</v>
      </c>
      <c r="K290" s="76"/>
      <c r="L290" s="27">
        <v>1</v>
      </c>
      <c r="M290" s="53">
        <v>5</v>
      </c>
      <c r="N290" s="56">
        <f t="shared" si="30"/>
        <v>3</v>
      </c>
      <c r="O290" s="56"/>
      <c r="P290" s="56">
        <v>3</v>
      </c>
      <c r="Q290" s="59"/>
      <c r="R290" s="62">
        <v>6</v>
      </c>
      <c r="S290" s="66">
        <f t="shared" si="28"/>
        <v>6</v>
      </c>
      <c r="T290" s="69">
        <v>0</v>
      </c>
    </row>
    <row r="291" spans="1:20" outlineLevel="1">
      <c r="A291">
        <v>26</v>
      </c>
      <c r="B291" s="35" t="s">
        <v>9</v>
      </c>
      <c r="C291" s="9">
        <v>2612</v>
      </c>
      <c r="D291" s="3" t="s">
        <v>10</v>
      </c>
      <c r="E291" s="80">
        <f t="shared" si="26"/>
        <v>3.4761904761904767</v>
      </c>
      <c r="F291" s="41">
        <v>3</v>
      </c>
      <c r="G291" s="44">
        <v>6</v>
      </c>
      <c r="H291" s="47">
        <f t="shared" si="27"/>
        <v>4.5</v>
      </c>
      <c r="I291" s="50">
        <v>3</v>
      </c>
      <c r="J291" s="73">
        <v>6</v>
      </c>
      <c r="K291" s="76">
        <v>2</v>
      </c>
      <c r="L291" s="27">
        <v>3</v>
      </c>
      <c r="M291" s="53">
        <v>3</v>
      </c>
      <c r="N291" s="56">
        <f t="shared" si="30"/>
        <v>2.6666666666666665</v>
      </c>
      <c r="O291" s="56">
        <v>2</v>
      </c>
      <c r="P291" s="56">
        <v>2.6666666666666665</v>
      </c>
      <c r="Q291" s="59">
        <v>6</v>
      </c>
      <c r="R291" s="62">
        <v>3</v>
      </c>
      <c r="S291" s="66">
        <f t="shared" si="28"/>
        <v>4.5</v>
      </c>
      <c r="T291" s="69">
        <v>1</v>
      </c>
    </row>
    <row r="292" spans="1:20" outlineLevel="1">
      <c r="A292">
        <v>26</v>
      </c>
      <c r="B292" s="35" t="s">
        <v>9</v>
      </c>
      <c r="C292" s="9">
        <v>2603</v>
      </c>
      <c r="D292" s="3" t="s">
        <v>11</v>
      </c>
      <c r="E292" s="80">
        <f t="shared" si="26"/>
        <v>4.1904761904761907</v>
      </c>
      <c r="F292" s="41">
        <v>4</v>
      </c>
      <c r="G292" s="44">
        <v>6</v>
      </c>
      <c r="H292" s="47">
        <f t="shared" si="27"/>
        <v>5</v>
      </c>
      <c r="I292" s="50">
        <v>1</v>
      </c>
      <c r="J292" s="73">
        <v>6</v>
      </c>
      <c r="K292" s="76">
        <v>2</v>
      </c>
      <c r="L292" s="27">
        <v>4</v>
      </c>
      <c r="M292" s="53">
        <v>5</v>
      </c>
      <c r="N292" s="56">
        <f t="shared" si="30"/>
        <v>3.6666666666666665</v>
      </c>
      <c r="O292" s="56">
        <v>2</v>
      </c>
      <c r="P292" s="56">
        <v>3.6666666666666665</v>
      </c>
      <c r="Q292" s="59"/>
      <c r="R292" s="62">
        <v>6</v>
      </c>
      <c r="S292" s="66">
        <f t="shared" si="28"/>
        <v>6</v>
      </c>
      <c r="T292" s="69">
        <v>4</v>
      </c>
    </row>
    <row r="293" spans="1:20" outlineLevel="1">
      <c r="A293">
        <v>26</v>
      </c>
      <c r="B293" s="35" t="s">
        <v>9</v>
      </c>
      <c r="C293" s="9">
        <v>2602</v>
      </c>
      <c r="D293" s="3" t="s">
        <v>12</v>
      </c>
      <c r="E293" s="80">
        <f t="shared" si="26"/>
        <v>3.7142857142857144</v>
      </c>
      <c r="F293" s="41">
        <v>2</v>
      </c>
      <c r="G293" s="44"/>
      <c r="H293" s="47">
        <f t="shared" si="27"/>
        <v>2</v>
      </c>
      <c r="I293" s="50">
        <v>2</v>
      </c>
      <c r="J293" s="73">
        <v>6</v>
      </c>
      <c r="K293" s="76">
        <v>3</v>
      </c>
      <c r="L293" s="27">
        <v>1</v>
      </c>
      <c r="M293" s="53">
        <v>5</v>
      </c>
      <c r="N293" s="56">
        <f t="shared" si="30"/>
        <v>3</v>
      </c>
      <c r="O293" s="56">
        <v>3</v>
      </c>
      <c r="P293" s="56">
        <v>3</v>
      </c>
      <c r="Q293" s="59"/>
      <c r="R293" s="62">
        <v>6</v>
      </c>
      <c r="S293" s="66">
        <f t="shared" si="28"/>
        <v>6</v>
      </c>
      <c r="T293" s="69">
        <v>4</v>
      </c>
    </row>
    <row r="294" spans="1:20" outlineLevel="1">
      <c r="A294">
        <v>26</v>
      </c>
      <c r="B294" s="35" t="s">
        <v>9</v>
      </c>
      <c r="C294" s="9">
        <v>2608</v>
      </c>
      <c r="D294" s="3" t="s">
        <v>13</v>
      </c>
      <c r="E294" s="80">
        <f t="shared" si="26"/>
        <v>3.0714285714285716</v>
      </c>
      <c r="F294" s="41">
        <v>1</v>
      </c>
      <c r="G294" s="44">
        <v>0</v>
      </c>
      <c r="H294" s="47">
        <f t="shared" si="27"/>
        <v>0.5</v>
      </c>
      <c r="I294" s="50">
        <v>0</v>
      </c>
      <c r="J294" s="73">
        <v>6</v>
      </c>
      <c r="K294" s="76">
        <v>4</v>
      </c>
      <c r="L294" s="27">
        <v>3</v>
      </c>
      <c r="M294" s="53">
        <v>5</v>
      </c>
      <c r="N294" s="56">
        <f t="shared" si="30"/>
        <v>4</v>
      </c>
      <c r="O294" s="56">
        <v>4</v>
      </c>
      <c r="P294" s="56">
        <v>4</v>
      </c>
      <c r="Q294" s="59"/>
      <c r="R294" s="62">
        <v>6</v>
      </c>
      <c r="S294" s="66">
        <f t="shared" si="28"/>
        <v>6</v>
      </c>
      <c r="T294" s="69">
        <v>1</v>
      </c>
    </row>
    <row r="295" spans="1:20" outlineLevel="1">
      <c r="A295">
        <v>26</v>
      </c>
      <c r="B295" s="35" t="s">
        <v>9</v>
      </c>
      <c r="C295" s="9">
        <v>2606</v>
      </c>
      <c r="D295" s="3" t="s">
        <v>14</v>
      </c>
      <c r="E295" s="80">
        <f t="shared" si="26"/>
        <v>4.7142857142857144</v>
      </c>
      <c r="F295" s="41">
        <v>6</v>
      </c>
      <c r="G295" s="44">
        <v>6</v>
      </c>
      <c r="H295" s="47">
        <f t="shared" si="27"/>
        <v>6</v>
      </c>
      <c r="I295" s="50">
        <v>0</v>
      </c>
      <c r="J295" s="73">
        <v>6</v>
      </c>
      <c r="K295" s="76">
        <v>4</v>
      </c>
      <c r="L295" s="27">
        <v>6</v>
      </c>
      <c r="M295" s="53">
        <v>5</v>
      </c>
      <c r="N295" s="56">
        <f t="shared" si="30"/>
        <v>5</v>
      </c>
      <c r="O295" s="56">
        <v>4</v>
      </c>
      <c r="P295" s="56">
        <v>5</v>
      </c>
      <c r="Q295" s="59"/>
      <c r="R295" s="62">
        <v>6</v>
      </c>
      <c r="S295" s="66">
        <f t="shared" si="28"/>
        <v>6</v>
      </c>
      <c r="T295" s="69">
        <v>5</v>
      </c>
    </row>
    <row r="296" spans="1:20">
      <c r="A296">
        <v>26</v>
      </c>
      <c r="B296" s="35" t="s">
        <v>9</v>
      </c>
      <c r="C296" s="9" t="s">
        <v>352</v>
      </c>
      <c r="D296" s="3" t="s">
        <v>354</v>
      </c>
      <c r="E296" s="83">
        <f>AVERAGE(E282:E295)</f>
        <v>3.6139455782312924</v>
      </c>
      <c r="F296" s="41"/>
      <c r="G296" s="44"/>
      <c r="H296" s="47"/>
      <c r="I296" s="50"/>
      <c r="J296" s="73"/>
      <c r="K296" s="76"/>
      <c r="L296" s="27"/>
      <c r="M296" s="53"/>
      <c r="N296" s="56"/>
      <c r="O296" s="56"/>
      <c r="P296" s="56"/>
      <c r="Q296" s="59"/>
      <c r="R296" s="62"/>
      <c r="S296" s="66"/>
      <c r="T296" s="69"/>
    </row>
    <row r="297" spans="1:20" outlineLevel="1">
      <c r="A297">
        <v>27</v>
      </c>
      <c r="B297" s="35" t="s">
        <v>43</v>
      </c>
      <c r="C297" s="9">
        <v>2704</v>
      </c>
      <c r="D297" s="3" t="s">
        <v>298</v>
      </c>
      <c r="E297" s="80">
        <f t="shared" si="26"/>
        <v>3.3095238095238093</v>
      </c>
      <c r="F297" s="41">
        <v>1</v>
      </c>
      <c r="G297" s="44">
        <v>6</v>
      </c>
      <c r="H297" s="47">
        <f t="shared" si="27"/>
        <v>3.5</v>
      </c>
      <c r="I297" s="50">
        <v>0</v>
      </c>
      <c r="J297" s="73">
        <v>6</v>
      </c>
      <c r="K297" s="76">
        <v>3</v>
      </c>
      <c r="L297" s="27">
        <v>4</v>
      </c>
      <c r="M297" s="53">
        <v>4</v>
      </c>
      <c r="N297" s="56">
        <f t="shared" ref="N297:N305" si="31">AVERAGE(K297:M297)</f>
        <v>3.6666666666666665</v>
      </c>
      <c r="O297" s="56">
        <v>3</v>
      </c>
      <c r="P297" s="56">
        <v>3</v>
      </c>
      <c r="Q297" s="59"/>
      <c r="R297" s="62">
        <v>3</v>
      </c>
      <c r="S297" s="66">
        <f t="shared" si="28"/>
        <v>3</v>
      </c>
      <c r="T297" s="69">
        <v>4</v>
      </c>
    </row>
    <row r="298" spans="1:20" outlineLevel="1">
      <c r="A298">
        <v>27</v>
      </c>
      <c r="B298" s="35" t="s">
        <v>43</v>
      </c>
      <c r="C298" s="9">
        <v>2709</v>
      </c>
      <c r="D298" s="3" t="s">
        <v>299</v>
      </c>
      <c r="E298" s="80">
        <f t="shared" si="26"/>
        <v>3.1190476190476195</v>
      </c>
      <c r="F298" s="41">
        <v>1</v>
      </c>
      <c r="G298" s="44">
        <v>6</v>
      </c>
      <c r="H298" s="47">
        <f t="shared" si="27"/>
        <v>3.5</v>
      </c>
      <c r="I298" s="50">
        <v>1</v>
      </c>
      <c r="J298" s="73">
        <v>6</v>
      </c>
      <c r="K298" s="76">
        <v>1</v>
      </c>
      <c r="L298" s="27">
        <v>5</v>
      </c>
      <c r="M298" s="53">
        <v>4</v>
      </c>
      <c r="N298" s="56">
        <f t="shared" si="31"/>
        <v>3.3333333333333335</v>
      </c>
      <c r="O298" s="56">
        <v>1</v>
      </c>
      <c r="P298" s="56">
        <v>1</v>
      </c>
      <c r="Q298" s="59"/>
      <c r="R298" s="62">
        <v>3</v>
      </c>
      <c r="S298" s="66">
        <f t="shared" si="28"/>
        <v>3</v>
      </c>
      <c r="T298" s="69">
        <v>4</v>
      </c>
    </row>
    <row r="299" spans="1:20" outlineLevel="1">
      <c r="A299">
        <v>27</v>
      </c>
      <c r="B299" s="35" t="s">
        <v>43</v>
      </c>
      <c r="C299" s="9">
        <v>2708</v>
      </c>
      <c r="D299" s="3" t="s">
        <v>300</v>
      </c>
      <c r="E299" s="80">
        <f t="shared" si="26"/>
        <v>3.0238095238095242</v>
      </c>
      <c r="F299" s="41">
        <v>1</v>
      </c>
      <c r="G299" s="44">
        <v>6</v>
      </c>
      <c r="H299" s="47">
        <f t="shared" si="27"/>
        <v>3.5</v>
      </c>
      <c r="I299" s="50">
        <v>4</v>
      </c>
      <c r="J299" s="73">
        <v>6</v>
      </c>
      <c r="K299" s="76">
        <v>0</v>
      </c>
      <c r="L299" s="27">
        <v>4</v>
      </c>
      <c r="M299" s="53">
        <v>4</v>
      </c>
      <c r="N299" s="56">
        <f t="shared" si="31"/>
        <v>2.6666666666666665</v>
      </c>
      <c r="O299" s="56">
        <v>0</v>
      </c>
      <c r="P299" s="56">
        <v>0</v>
      </c>
      <c r="Q299" s="59"/>
      <c r="R299" s="62">
        <v>2</v>
      </c>
      <c r="S299" s="66">
        <f t="shared" si="28"/>
        <v>2</v>
      </c>
      <c r="T299" s="69">
        <v>3</v>
      </c>
    </row>
    <row r="300" spans="1:20" outlineLevel="1">
      <c r="A300">
        <v>27</v>
      </c>
      <c r="B300" s="35" t="s">
        <v>43</v>
      </c>
      <c r="C300" s="9">
        <v>2703</v>
      </c>
      <c r="D300" s="3" t="s">
        <v>301</v>
      </c>
      <c r="E300" s="80">
        <f t="shared" si="26"/>
        <v>2.9285714285714284</v>
      </c>
      <c r="F300" s="41">
        <v>1</v>
      </c>
      <c r="G300" s="44">
        <v>6</v>
      </c>
      <c r="H300" s="47">
        <f t="shared" si="27"/>
        <v>3.5</v>
      </c>
      <c r="I300" s="50">
        <v>1</v>
      </c>
      <c r="J300" s="73">
        <v>6</v>
      </c>
      <c r="K300" s="76">
        <v>2</v>
      </c>
      <c r="L300" s="27">
        <v>3</v>
      </c>
      <c r="M300" s="53">
        <v>4</v>
      </c>
      <c r="N300" s="56">
        <f t="shared" si="31"/>
        <v>3</v>
      </c>
      <c r="O300" s="56">
        <v>2</v>
      </c>
      <c r="P300" s="56">
        <v>2</v>
      </c>
      <c r="Q300" s="59"/>
      <c r="R300" s="62">
        <v>2</v>
      </c>
      <c r="S300" s="66">
        <f t="shared" si="28"/>
        <v>2</v>
      </c>
      <c r="T300" s="69">
        <v>3</v>
      </c>
    </row>
    <row r="301" spans="1:20" outlineLevel="1">
      <c r="A301">
        <v>27</v>
      </c>
      <c r="B301" s="35" t="s">
        <v>43</v>
      </c>
      <c r="C301" s="9">
        <v>2702</v>
      </c>
      <c r="D301" s="3" t="s">
        <v>302</v>
      </c>
      <c r="E301" s="80">
        <f t="shared" si="26"/>
        <v>2.9761904761904767</v>
      </c>
      <c r="F301" s="41">
        <v>1</v>
      </c>
      <c r="G301" s="44">
        <v>6</v>
      </c>
      <c r="H301" s="47">
        <f t="shared" si="27"/>
        <v>3.5</v>
      </c>
      <c r="I301" s="50">
        <v>1</v>
      </c>
      <c r="J301" s="73">
        <v>6</v>
      </c>
      <c r="K301" s="76">
        <v>2</v>
      </c>
      <c r="L301" s="27">
        <v>4</v>
      </c>
      <c r="M301" s="53">
        <v>4</v>
      </c>
      <c r="N301" s="56">
        <f t="shared" si="31"/>
        <v>3.3333333333333335</v>
      </c>
      <c r="O301" s="56">
        <v>2</v>
      </c>
      <c r="P301" s="56">
        <v>2</v>
      </c>
      <c r="Q301" s="59"/>
      <c r="R301" s="62">
        <v>2</v>
      </c>
      <c r="S301" s="66">
        <f t="shared" si="28"/>
        <v>2</v>
      </c>
      <c r="T301" s="69">
        <v>3</v>
      </c>
    </row>
    <row r="302" spans="1:20" outlineLevel="1">
      <c r="A302">
        <v>27</v>
      </c>
      <c r="B302" s="35" t="s">
        <v>43</v>
      </c>
      <c r="C302" s="9">
        <v>2707</v>
      </c>
      <c r="D302" s="3" t="s">
        <v>303</v>
      </c>
      <c r="E302" s="80">
        <f t="shared" si="26"/>
        <v>3.833333333333333</v>
      </c>
      <c r="F302" s="41">
        <v>3</v>
      </c>
      <c r="G302" s="44">
        <v>6</v>
      </c>
      <c r="H302" s="47">
        <f t="shared" si="27"/>
        <v>4.5</v>
      </c>
      <c r="I302" s="50">
        <v>1</v>
      </c>
      <c r="J302" s="73">
        <v>6</v>
      </c>
      <c r="K302" s="76">
        <v>3</v>
      </c>
      <c r="L302" s="27">
        <v>5</v>
      </c>
      <c r="M302" s="53">
        <v>5</v>
      </c>
      <c r="N302" s="56">
        <f t="shared" si="31"/>
        <v>4.333333333333333</v>
      </c>
      <c r="O302" s="56">
        <v>3</v>
      </c>
      <c r="P302" s="56">
        <v>3</v>
      </c>
      <c r="Q302" s="59"/>
      <c r="R302" s="62">
        <v>4</v>
      </c>
      <c r="S302" s="66">
        <f t="shared" si="28"/>
        <v>4</v>
      </c>
      <c r="T302" s="69">
        <v>4</v>
      </c>
    </row>
    <row r="303" spans="1:20" outlineLevel="1">
      <c r="A303">
        <v>27</v>
      </c>
      <c r="B303" s="35" t="s">
        <v>43</v>
      </c>
      <c r="C303" s="9">
        <v>2706</v>
      </c>
      <c r="D303" s="3" t="s">
        <v>304</v>
      </c>
      <c r="E303" s="80">
        <f t="shared" si="26"/>
        <v>3.3333333333333335</v>
      </c>
      <c r="F303" s="41">
        <v>2</v>
      </c>
      <c r="G303" s="44">
        <v>6</v>
      </c>
      <c r="H303" s="47">
        <f t="shared" si="27"/>
        <v>4</v>
      </c>
      <c r="I303" s="50">
        <v>1</v>
      </c>
      <c r="J303" s="73">
        <v>6</v>
      </c>
      <c r="K303" s="76">
        <v>1</v>
      </c>
      <c r="L303" s="27">
        <v>4</v>
      </c>
      <c r="M303" s="53">
        <v>5</v>
      </c>
      <c r="N303" s="56">
        <f t="shared" si="31"/>
        <v>3.3333333333333335</v>
      </c>
      <c r="O303" s="56">
        <v>1</v>
      </c>
      <c r="P303" s="56">
        <v>1</v>
      </c>
      <c r="Q303" s="59"/>
      <c r="R303" s="62">
        <v>3</v>
      </c>
      <c r="S303" s="66">
        <f t="shared" si="28"/>
        <v>3</v>
      </c>
      <c r="T303" s="69">
        <v>5</v>
      </c>
    </row>
    <row r="304" spans="1:20" outlineLevel="1">
      <c r="A304">
        <v>27</v>
      </c>
      <c r="B304" s="35" t="s">
        <v>43</v>
      </c>
      <c r="C304" s="9">
        <v>2705</v>
      </c>
      <c r="D304" s="3" t="s">
        <v>305</v>
      </c>
      <c r="E304" s="80">
        <f t="shared" si="26"/>
        <v>2.9523809523809521</v>
      </c>
      <c r="F304" s="41">
        <v>1</v>
      </c>
      <c r="G304" s="44">
        <v>5</v>
      </c>
      <c r="H304" s="47">
        <f t="shared" si="27"/>
        <v>3</v>
      </c>
      <c r="I304" s="50">
        <v>0</v>
      </c>
      <c r="J304" s="73">
        <v>6</v>
      </c>
      <c r="K304" s="76">
        <v>0</v>
      </c>
      <c r="L304" s="27">
        <v>5</v>
      </c>
      <c r="M304" s="53">
        <v>6</v>
      </c>
      <c r="N304" s="56">
        <f t="shared" si="31"/>
        <v>3.6666666666666665</v>
      </c>
      <c r="O304" s="56">
        <v>0</v>
      </c>
      <c r="P304" s="56">
        <v>0</v>
      </c>
      <c r="Q304" s="59"/>
      <c r="R304" s="62">
        <v>4</v>
      </c>
      <c r="S304" s="66">
        <f t="shared" si="28"/>
        <v>4</v>
      </c>
      <c r="T304" s="69">
        <v>4</v>
      </c>
    </row>
    <row r="305" spans="1:20" outlineLevel="1">
      <c r="A305">
        <v>27</v>
      </c>
      <c r="B305" s="35" t="s">
        <v>43</v>
      </c>
      <c r="C305" s="9">
        <v>2701</v>
      </c>
      <c r="D305" s="3" t="s">
        <v>306</v>
      </c>
      <c r="E305" s="80">
        <f t="shared" si="26"/>
        <v>2.4761904761904767</v>
      </c>
      <c r="F305" s="41">
        <v>1</v>
      </c>
      <c r="G305" s="44"/>
      <c r="H305" s="47">
        <f t="shared" si="27"/>
        <v>1</v>
      </c>
      <c r="I305" s="50">
        <v>1</v>
      </c>
      <c r="J305" s="73">
        <v>6</v>
      </c>
      <c r="K305" s="76">
        <v>3</v>
      </c>
      <c r="L305" s="27">
        <v>3</v>
      </c>
      <c r="M305" s="53">
        <v>1</v>
      </c>
      <c r="N305" s="56">
        <f t="shared" si="31"/>
        <v>2.3333333333333335</v>
      </c>
      <c r="O305" s="56">
        <v>3</v>
      </c>
      <c r="P305" s="56">
        <v>3</v>
      </c>
      <c r="Q305" s="59"/>
      <c r="R305" s="62">
        <v>1</v>
      </c>
      <c r="S305" s="66">
        <f t="shared" si="28"/>
        <v>1</v>
      </c>
      <c r="T305" s="69">
        <v>3</v>
      </c>
    </row>
    <row r="306" spans="1:20">
      <c r="A306">
        <v>27</v>
      </c>
      <c r="B306" s="35" t="s">
        <v>43</v>
      </c>
      <c r="C306" s="9" t="s">
        <v>352</v>
      </c>
      <c r="D306" s="3" t="s">
        <v>354</v>
      </c>
      <c r="E306" s="83">
        <f>AVERAGE(E297:E305)</f>
        <v>3.105820105820106</v>
      </c>
      <c r="F306" s="41"/>
      <c r="G306" s="44"/>
      <c r="H306" s="47"/>
      <c r="I306" s="50"/>
      <c r="J306" s="73"/>
      <c r="K306" s="76"/>
      <c r="L306" s="27"/>
      <c r="M306" s="53"/>
      <c r="N306" s="56"/>
      <c r="O306" s="56"/>
      <c r="P306" s="56"/>
      <c r="Q306" s="59"/>
      <c r="R306" s="62"/>
      <c r="S306" s="66"/>
      <c r="T306" s="69"/>
    </row>
    <row r="307" spans="1:20" outlineLevel="1">
      <c r="A307">
        <v>28</v>
      </c>
      <c r="B307" s="35" t="s">
        <v>44</v>
      </c>
      <c r="C307" s="9">
        <v>2804</v>
      </c>
      <c r="D307" s="3" t="s">
        <v>307</v>
      </c>
      <c r="E307" s="80">
        <f t="shared" si="26"/>
        <v>4.7</v>
      </c>
      <c r="F307" s="41">
        <v>1</v>
      </c>
      <c r="G307" s="44">
        <v>6</v>
      </c>
      <c r="H307" s="47">
        <f t="shared" si="27"/>
        <v>3.5</v>
      </c>
      <c r="I307" s="50">
        <v>6</v>
      </c>
      <c r="J307" s="73">
        <v>6</v>
      </c>
      <c r="K307" s="76">
        <v>4</v>
      </c>
      <c r="L307" s="27"/>
      <c r="M307" s="53"/>
      <c r="N307" s="56">
        <f t="shared" ref="N307:N315" si="32">AVERAGE(K307:M307)</f>
        <v>4</v>
      </c>
      <c r="O307" s="56">
        <v>4</v>
      </c>
      <c r="P307" s="56">
        <v>4</v>
      </c>
      <c r="Q307" s="59"/>
      <c r="R307" s="62"/>
      <c r="S307" s="66"/>
      <c r="T307" s="69"/>
    </row>
    <row r="308" spans="1:20" outlineLevel="1">
      <c r="A308">
        <v>28</v>
      </c>
      <c r="B308" s="35" t="s">
        <v>44</v>
      </c>
      <c r="C308" s="9">
        <v>2806</v>
      </c>
      <c r="D308" s="3" t="s">
        <v>308</v>
      </c>
      <c r="E308" s="80">
        <f t="shared" si="26"/>
        <v>3.8</v>
      </c>
      <c r="F308" s="41">
        <v>2</v>
      </c>
      <c r="G308" s="44"/>
      <c r="H308" s="47">
        <f t="shared" si="27"/>
        <v>2</v>
      </c>
      <c r="I308" s="50">
        <v>5</v>
      </c>
      <c r="J308" s="73">
        <v>6</v>
      </c>
      <c r="K308" s="76">
        <v>3</v>
      </c>
      <c r="L308" s="27"/>
      <c r="M308" s="53"/>
      <c r="N308" s="56">
        <f t="shared" si="32"/>
        <v>3</v>
      </c>
      <c r="O308" s="56">
        <v>3</v>
      </c>
      <c r="P308" s="56">
        <v>3</v>
      </c>
      <c r="Q308" s="59"/>
      <c r="R308" s="62"/>
      <c r="S308" s="66"/>
      <c r="T308" s="69"/>
    </row>
    <row r="309" spans="1:20" outlineLevel="1">
      <c r="A309">
        <v>28</v>
      </c>
      <c r="B309" s="35" t="s">
        <v>44</v>
      </c>
      <c r="C309" s="9">
        <v>2802</v>
      </c>
      <c r="D309" s="3" t="s">
        <v>309</v>
      </c>
      <c r="E309" s="80">
        <f t="shared" si="26"/>
        <v>3.2</v>
      </c>
      <c r="F309" s="41">
        <v>0</v>
      </c>
      <c r="G309" s="44"/>
      <c r="H309" s="47">
        <f t="shared" si="27"/>
        <v>0</v>
      </c>
      <c r="I309" s="50">
        <v>4</v>
      </c>
      <c r="J309" s="73">
        <v>6</v>
      </c>
      <c r="K309" s="76">
        <v>3</v>
      </c>
      <c r="L309" s="27"/>
      <c r="M309" s="53"/>
      <c r="N309" s="56">
        <f t="shared" si="32"/>
        <v>3</v>
      </c>
      <c r="O309" s="56">
        <v>3</v>
      </c>
      <c r="P309" s="56">
        <v>3</v>
      </c>
      <c r="Q309" s="59"/>
      <c r="R309" s="62"/>
      <c r="S309" s="66"/>
      <c r="T309" s="69"/>
    </row>
    <row r="310" spans="1:20" outlineLevel="1">
      <c r="A310">
        <v>28</v>
      </c>
      <c r="B310" s="35" t="s">
        <v>44</v>
      </c>
      <c r="C310" s="9">
        <v>2803</v>
      </c>
      <c r="D310" s="3" t="s">
        <v>310</v>
      </c>
      <c r="E310" s="80">
        <f t="shared" si="26"/>
        <v>4.2</v>
      </c>
      <c r="F310" s="41">
        <v>1</v>
      </c>
      <c r="G310" s="44"/>
      <c r="H310" s="47">
        <f t="shared" si="27"/>
        <v>1</v>
      </c>
      <c r="I310" s="50">
        <v>6</v>
      </c>
      <c r="J310" s="73">
        <v>6</v>
      </c>
      <c r="K310" s="76">
        <v>4</v>
      </c>
      <c r="L310" s="27"/>
      <c r="M310" s="53"/>
      <c r="N310" s="56">
        <f t="shared" si="32"/>
        <v>4</v>
      </c>
      <c r="O310" s="56">
        <v>4</v>
      </c>
      <c r="P310" s="56">
        <v>4</v>
      </c>
      <c r="Q310" s="59"/>
      <c r="R310" s="62"/>
      <c r="S310" s="66"/>
      <c r="T310" s="69"/>
    </row>
    <row r="311" spans="1:20" outlineLevel="1">
      <c r="A311">
        <v>28</v>
      </c>
      <c r="B311" s="35" t="s">
        <v>44</v>
      </c>
      <c r="C311" s="9">
        <v>2809</v>
      </c>
      <c r="D311" s="3" t="s">
        <v>311</v>
      </c>
      <c r="E311" s="80">
        <f t="shared" si="26"/>
        <v>3.6</v>
      </c>
      <c r="F311" s="41">
        <v>1</v>
      </c>
      <c r="G311" s="44"/>
      <c r="H311" s="47">
        <f t="shared" si="27"/>
        <v>1</v>
      </c>
      <c r="I311" s="50">
        <v>5</v>
      </c>
      <c r="J311" s="73">
        <v>6</v>
      </c>
      <c r="K311" s="76">
        <v>3</v>
      </c>
      <c r="L311" s="27"/>
      <c r="M311" s="53"/>
      <c r="N311" s="56">
        <f t="shared" si="32"/>
        <v>3</v>
      </c>
      <c r="O311" s="56">
        <v>3</v>
      </c>
      <c r="P311" s="56">
        <v>3</v>
      </c>
      <c r="Q311" s="59"/>
      <c r="R311" s="62"/>
      <c r="S311" s="66"/>
      <c r="T311" s="69"/>
    </row>
    <row r="312" spans="1:20" outlineLevel="1">
      <c r="A312">
        <v>28</v>
      </c>
      <c r="B312" s="35" t="s">
        <v>44</v>
      </c>
      <c r="C312" s="9">
        <v>2805</v>
      </c>
      <c r="D312" s="3" t="s">
        <v>312</v>
      </c>
      <c r="E312" s="80">
        <f t="shared" si="26"/>
        <v>2.4</v>
      </c>
      <c r="F312" s="41">
        <v>0</v>
      </c>
      <c r="G312" s="44"/>
      <c r="H312" s="47">
        <f t="shared" si="27"/>
        <v>0</v>
      </c>
      <c r="I312" s="50">
        <v>0</v>
      </c>
      <c r="J312" s="73">
        <v>6</v>
      </c>
      <c r="K312" s="76">
        <v>3</v>
      </c>
      <c r="L312" s="27"/>
      <c r="M312" s="53"/>
      <c r="N312" s="56">
        <f t="shared" si="32"/>
        <v>3</v>
      </c>
      <c r="O312" s="56">
        <v>3</v>
      </c>
      <c r="P312" s="56">
        <v>3</v>
      </c>
      <c r="Q312" s="59"/>
      <c r="R312" s="62"/>
      <c r="S312" s="66"/>
      <c r="T312" s="69"/>
    </row>
    <row r="313" spans="1:20" outlineLevel="1">
      <c r="A313">
        <v>28</v>
      </c>
      <c r="B313" s="35" t="s">
        <v>44</v>
      </c>
      <c r="C313" s="9">
        <v>2808</v>
      </c>
      <c r="D313" s="3" t="s">
        <v>313</v>
      </c>
      <c r="E313" s="80">
        <f t="shared" si="26"/>
        <v>5.0999999999999996</v>
      </c>
      <c r="F313" s="41">
        <v>1</v>
      </c>
      <c r="G313" s="44">
        <v>6</v>
      </c>
      <c r="H313" s="47">
        <f t="shared" si="27"/>
        <v>3.5</v>
      </c>
      <c r="I313" s="50">
        <v>6</v>
      </c>
      <c r="J313" s="73">
        <v>6</v>
      </c>
      <c r="K313" s="76">
        <v>5</v>
      </c>
      <c r="L313" s="27"/>
      <c r="M313" s="53"/>
      <c r="N313" s="56">
        <f t="shared" si="32"/>
        <v>5</v>
      </c>
      <c r="O313" s="56">
        <v>5</v>
      </c>
      <c r="P313" s="56">
        <v>5</v>
      </c>
      <c r="Q313" s="59"/>
      <c r="R313" s="62"/>
      <c r="S313" s="66"/>
      <c r="T313" s="69"/>
    </row>
    <row r="314" spans="1:20" outlineLevel="1">
      <c r="A314">
        <v>28</v>
      </c>
      <c r="B314" s="35" t="s">
        <v>44</v>
      </c>
      <c r="C314" s="9">
        <v>2807</v>
      </c>
      <c r="D314" s="3" t="s">
        <v>314</v>
      </c>
      <c r="E314" s="80">
        <f t="shared" si="26"/>
        <v>4.2</v>
      </c>
      <c r="F314" s="41">
        <v>2</v>
      </c>
      <c r="G314" s="44">
        <v>0</v>
      </c>
      <c r="H314" s="47">
        <f t="shared" si="27"/>
        <v>1</v>
      </c>
      <c r="I314" s="50">
        <v>6</v>
      </c>
      <c r="J314" s="73">
        <v>6</v>
      </c>
      <c r="K314" s="76">
        <v>4</v>
      </c>
      <c r="L314" s="27"/>
      <c r="M314" s="53"/>
      <c r="N314" s="56">
        <f t="shared" si="32"/>
        <v>4</v>
      </c>
      <c r="O314" s="56">
        <v>4</v>
      </c>
      <c r="P314" s="56">
        <v>4</v>
      </c>
      <c r="Q314" s="59"/>
      <c r="R314" s="62"/>
      <c r="S314" s="66"/>
      <c r="T314" s="69"/>
    </row>
    <row r="315" spans="1:20" outlineLevel="1">
      <c r="A315">
        <v>28</v>
      </c>
      <c r="B315" s="35" t="s">
        <v>44</v>
      </c>
      <c r="C315" s="9">
        <v>2801</v>
      </c>
      <c r="D315" s="3" t="s">
        <v>315</v>
      </c>
      <c r="E315" s="80">
        <f t="shared" si="26"/>
        <v>3.8</v>
      </c>
      <c r="F315" s="41">
        <v>1</v>
      </c>
      <c r="G315" s="44"/>
      <c r="H315" s="47">
        <f t="shared" si="27"/>
        <v>1</v>
      </c>
      <c r="I315" s="50">
        <v>6</v>
      </c>
      <c r="J315" s="73">
        <v>6</v>
      </c>
      <c r="K315" s="76">
        <v>3</v>
      </c>
      <c r="L315" s="27"/>
      <c r="M315" s="53"/>
      <c r="N315" s="56">
        <f t="shared" si="32"/>
        <v>3</v>
      </c>
      <c r="O315" s="56">
        <v>3</v>
      </c>
      <c r="P315" s="56">
        <v>3</v>
      </c>
      <c r="Q315" s="59"/>
      <c r="R315" s="62"/>
      <c r="S315" s="66"/>
      <c r="T315" s="69"/>
    </row>
    <row r="316" spans="1:20">
      <c r="A316">
        <v>28</v>
      </c>
      <c r="B316" s="35" t="s">
        <v>44</v>
      </c>
      <c r="C316" s="9" t="s">
        <v>352</v>
      </c>
      <c r="D316" s="3" t="s">
        <v>354</v>
      </c>
      <c r="E316" s="83">
        <f>AVERAGE(E307:E315)</f>
        <v>3.8888888888888888</v>
      </c>
      <c r="F316" s="41"/>
      <c r="G316" s="44"/>
      <c r="H316" s="47"/>
      <c r="I316" s="50"/>
      <c r="J316" s="73"/>
      <c r="K316" s="76"/>
      <c r="L316" s="27"/>
      <c r="M316" s="53"/>
      <c r="N316" s="56"/>
      <c r="O316" s="56"/>
      <c r="P316" s="56"/>
      <c r="Q316" s="59"/>
      <c r="R316" s="62"/>
      <c r="S316" s="66"/>
      <c r="T316" s="69"/>
    </row>
    <row r="317" spans="1:20" outlineLevel="1">
      <c r="A317">
        <v>29</v>
      </c>
      <c r="B317" s="35" t="s">
        <v>45</v>
      </c>
      <c r="C317" s="9">
        <v>2903</v>
      </c>
      <c r="D317" s="3" t="s">
        <v>316</v>
      </c>
      <c r="E317" s="80">
        <f t="shared" si="26"/>
        <v>3.6428571428571428</v>
      </c>
      <c r="F317" s="41">
        <v>2</v>
      </c>
      <c r="G317" s="44">
        <v>5</v>
      </c>
      <c r="H317" s="47">
        <f t="shared" si="27"/>
        <v>3.5</v>
      </c>
      <c r="I317" s="50">
        <v>0</v>
      </c>
      <c r="J317" s="73">
        <v>6</v>
      </c>
      <c r="K317" s="76">
        <v>2</v>
      </c>
      <c r="L317" s="27">
        <v>2</v>
      </c>
      <c r="M317" s="53">
        <v>5</v>
      </c>
      <c r="N317" s="56">
        <f t="shared" ref="N317:N336" si="33">AVERAGE(K317:M317)</f>
        <v>3</v>
      </c>
      <c r="O317" s="56">
        <v>2</v>
      </c>
      <c r="P317" s="56">
        <v>3</v>
      </c>
      <c r="Q317" s="59"/>
      <c r="R317" s="62">
        <v>6</v>
      </c>
      <c r="S317" s="66">
        <f t="shared" si="28"/>
        <v>6</v>
      </c>
      <c r="T317" s="69">
        <v>4</v>
      </c>
    </row>
    <row r="318" spans="1:20" outlineLevel="1">
      <c r="A318">
        <v>29</v>
      </c>
      <c r="B318" s="35" t="s">
        <v>45</v>
      </c>
      <c r="C318" s="9">
        <v>2906</v>
      </c>
      <c r="D318" s="3" t="s">
        <v>317</v>
      </c>
      <c r="E318" s="80">
        <f t="shared" si="26"/>
        <v>3.3809523809523809</v>
      </c>
      <c r="F318" s="41">
        <v>2</v>
      </c>
      <c r="G318" s="44">
        <v>6</v>
      </c>
      <c r="H318" s="47">
        <f t="shared" si="27"/>
        <v>4</v>
      </c>
      <c r="I318" s="50">
        <v>0</v>
      </c>
      <c r="J318" s="73">
        <v>6</v>
      </c>
      <c r="K318" s="76">
        <v>2</v>
      </c>
      <c r="L318" s="27">
        <v>3</v>
      </c>
      <c r="M318" s="53">
        <v>5</v>
      </c>
      <c r="N318" s="56">
        <f t="shared" si="33"/>
        <v>3.3333333333333335</v>
      </c>
      <c r="O318" s="56">
        <v>2</v>
      </c>
      <c r="P318" s="56">
        <v>3.3333333333333335</v>
      </c>
      <c r="Q318" s="59"/>
      <c r="R318" s="62">
        <v>6</v>
      </c>
      <c r="S318" s="66">
        <f t="shared" si="28"/>
        <v>6</v>
      </c>
      <c r="T318" s="69">
        <v>1</v>
      </c>
    </row>
    <row r="319" spans="1:20" outlineLevel="1">
      <c r="A319">
        <v>29</v>
      </c>
      <c r="B319" s="35" t="s">
        <v>45</v>
      </c>
      <c r="C319" s="9">
        <v>2904</v>
      </c>
      <c r="D319" s="3" t="s">
        <v>318</v>
      </c>
      <c r="E319" s="80">
        <f t="shared" si="26"/>
        <v>3.9285714285714284</v>
      </c>
      <c r="F319" s="41">
        <v>1</v>
      </c>
      <c r="G319" s="44">
        <v>6</v>
      </c>
      <c r="H319" s="47">
        <f t="shared" si="27"/>
        <v>3.5</v>
      </c>
      <c r="I319" s="50">
        <v>0</v>
      </c>
      <c r="J319" s="73">
        <v>6</v>
      </c>
      <c r="K319" s="76">
        <v>6</v>
      </c>
      <c r="L319" s="27">
        <v>4</v>
      </c>
      <c r="M319" s="53">
        <v>5</v>
      </c>
      <c r="N319" s="56">
        <f t="shared" si="33"/>
        <v>5</v>
      </c>
      <c r="O319" s="56">
        <v>6</v>
      </c>
      <c r="P319" s="56">
        <v>5</v>
      </c>
      <c r="Q319" s="59"/>
      <c r="R319" s="62">
        <v>4</v>
      </c>
      <c r="S319" s="66">
        <f t="shared" si="28"/>
        <v>4</v>
      </c>
      <c r="T319" s="69">
        <v>4</v>
      </c>
    </row>
    <row r="320" spans="1:20" outlineLevel="1">
      <c r="A320">
        <v>29</v>
      </c>
      <c r="B320" s="35" t="s">
        <v>45</v>
      </c>
      <c r="C320" s="9">
        <v>2915</v>
      </c>
      <c r="D320" s="3" t="s">
        <v>45</v>
      </c>
      <c r="E320" s="80">
        <f t="shared" si="26"/>
        <v>3.2857142857142856</v>
      </c>
      <c r="F320" s="41">
        <v>2</v>
      </c>
      <c r="G320" s="44">
        <v>6</v>
      </c>
      <c r="H320" s="47">
        <f t="shared" si="27"/>
        <v>4</v>
      </c>
      <c r="I320" s="50">
        <v>0</v>
      </c>
      <c r="J320" s="73">
        <v>6</v>
      </c>
      <c r="K320" s="76">
        <v>2</v>
      </c>
      <c r="L320" s="27">
        <v>2</v>
      </c>
      <c r="M320" s="53">
        <v>2</v>
      </c>
      <c r="N320" s="56">
        <f t="shared" si="33"/>
        <v>2</v>
      </c>
      <c r="O320" s="56">
        <v>2</v>
      </c>
      <c r="P320" s="56">
        <v>2</v>
      </c>
      <c r="Q320" s="59">
        <v>3</v>
      </c>
      <c r="R320" s="62">
        <v>5</v>
      </c>
      <c r="S320" s="66">
        <f t="shared" si="28"/>
        <v>4</v>
      </c>
      <c r="T320" s="69">
        <v>5</v>
      </c>
    </row>
    <row r="321" spans="1:20" outlineLevel="1">
      <c r="A321">
        <v>29</v>
      </c>
      <c r="B321" s="35" t="s">
        <v>45</v>
      </c>
      <c r="C321" s="9">
        <v>2914</v>
      </c>
      <c r="D321" s="3" t="s">
        <v>319</v>
      </c>
      <c r="E321" s="80">
        <f t="shared" si="26"/>
        <v>4.0238095238095237</v>
      </c>
      <c r="F321" s="41">
        <v>1</v>
      </c>
      <c r="G321" s="44">
        <v>6</v>
      </c>
      <c r="H321" s="47">
        <f t="shared" si="27"/>
        <v>3.5</v>
      </c>
      <c r="I321" s="50">
        <v>1</v>
      </c>
      <c r="J321" s="73">
        <v>6</v>
      </c>
      <c r="K321" s="76">
        <v>2</v>
      </c>
      <c r="L321" s="27">
        <v>5</v>
      </c>
      <c r="M321" s="53">
        <v>6</v>
      </c>
      <c r="N321" s="56">
        <f t="shared" si="33"/>
        <v>4.333333333333333</v>
      </c>
      <c r="O321" s="56">
        <v>2</v>
      </c>
      <c r="P321" s="56">
        <v>4.333333333333333</v>
      </c>
      <c r="Q321" s="59"/>
      <c r="R321" s="62">
        <v>6</v>
      </c>
      <c r="S321" s="66">
        <f t="shared" si="28"/>
        <v>6</v>
      </c>
      <c r="T321" s="69">
        <v>3</v>
      </c>
    </row>
    <row r="322" spans="1:20" outlineLevel="1">
      <c r="A322">
        <v>29</v>
      </c>
      <c r="B322" s="35" t="s">
        <v>45</v>
      </c>
      <c r="C322" s="9">
        <v>2913</v>
      </c>
      <c r="D322" s="3" t="s">
        <v>320</v>
      </c>
      <c r="E322" s="80">
        <f t="shared" si="26"/>
        <v>3.7619047619047619</v>
      </c>
      <c r="F322" s="41">
        <v>1</v>
      </c>
      <c r="G322" s="44">
        <v>5</v>
      </c>
      <c r="H322" s="47">
        <f t="shared" si="27"/>
        <v>3</v>
      </c>
      <c r="I322" s="50">
        <v>1</v>
      </c>
      <c r="J322" s="73">
        <v>6</v>
      </c>
      <c r="K322" s="76">
        <v>2</v>
      </c>
      <c r="L322" s="27">
        <v>4</v>
      </c>
      <c r="M322" s="53">
        <v>5</v>
      </c>
      <c r="N322" s="56">
        <f t="shared" si="33"/>
        <v>3.6666666666666665</v>
      </c>
      <c r="O322" s="56">
        <v>2</v>
      </c>
      <c r="P322" s="56">
        <v>3.6666666666666665</v>
      </c>
      <c r="Q322" s="59"/>
      <c r="R322" s="62">
        <v>6</v>
      </c>
      <c r="S322" s="66">
        <f t="shared" si="28"/>
        <v>6</v>
      </c>
      <c r="T322" s="69">
        <v>3</v>
      </c>
    </row>
    <row r="323" spans="1:20" outlineLevel="1">
      <c r="A323">
        <v>29</v>
      </c>
      <c r="B323" s="35" t="s">
        <v>45</v>
      </c>
      <c r="C323" s="9">
        <v>2920</v>
      </c>
      <c r="D323" s="3" t="s">
        <v>321</v>
      </c>
      <c r="E323" s="80">
        <f t="shared" si="26"/>
        <v>3.5476190476190474</v>
      </c>
      <c r="F323" s="41">
        <v>1</v>
      </c>
      <c r="G323" s="44">
        <v>6</v>
      </c>
      <c r="H323" s="47">
        <f t="shared" si="27"/>
        <v>3.5</v>
      </c>
      <c r="I323" s="50">
        <v>3</v>
      </c>
      <c r="J323" s="73">
        <v>6</v>
      </c>
      <c r="K323" s="76">
        <v>2</v>
      </c>
      <c r="L323" s="27">
        <v>3</v>
      </c>
      <c r="M323" s="53">
        <v>3</v>
      </c>
      <c r="N323" s="56">
        <f t="shared" si="33"/>
        <v>2.6666666666666665</v>
      </c>
      <c r="O323" s="56">
        <v>2</v>
      </c>
      <c r="P323" s="56">
        <v>2.6666666666666665</v>
      </c>
      <c r="Q323" s="59"/>
      <c r="R323" s="62">
        <v>4</v>
      </c>
      <c r="S323" s="66">
        <f t="shared" si="28"/>
        <v>4</v>
      </c>
      <c r="T323" s="69">
        <v>3</v>
      </c>
    </row>
    <row r="324" spans="1:20" outlineLevel="1">
      <c r="A324">
        <v>29</v>
      </c>
      <c r="B324" s="35" t="s">
        <v>45</v>
      </c>
      <c r="C324" s="9">
        <v>2909</v>
      </c>
      <c r="D324" s="3" t="s">
        <v>322</v>
      </c>
      <c r="E324" s="80">
        <f t="shared" ref="E324:E356" si="34">AVERAGE(H324,I324,J324,N324,P324,S324,T324)</f>
        <v>4.3809523809523805</v>
      </c>
      <c r="F324" s="41">
        <v>2</v>
      </c>
      <c r="G324" s="44">
        <v>6</v>
      </c>
      <c r="H324" s="47">
        <f t="shared" ref="H324:H356" si="35">AVERAGE(F324:G324)</f>
        <v>4</v>
      </c>
      <c r="I324" s="50">
        <v>4</v>
      </c>
      <c r="J324" s="73">
        <v>6</v>
      </c>
      <c r="K324" s="76">
        <v>2</v>
      </c>
      <c r="L324" s="27">
        <v>4</v>
      </c>
      <c r="M324" s="53">
        <v>4</v>
      </c>
      <c r="N324" s="56">
        <f t="shared" si="33"/>
        <v>3.3333333333333335</v>
      </c>
      <c r="O324" s="56">
        <v>2</v>
      </c>
      <c r="P324" s="56">
        <v>3.3333333333333335</v>
      </c>
      <c r="Q324" s="59"/>
      <c r="R324" s="62">
        <v>6</v>
      </c>
      <c r="S324" s="66">
        <f t="shared" ref="S324:S356" si="36">AVERAGE(Q324:R324)</f>
        <v>6</v>
      </c>
      <c r="T324" s="69">
        <v>4</v>
      </c>
    </row>
    <row r="325" spans="1:20" outlineLevel="1">
      <c r="A325">
        <v>29</v>
      </c>
      <c r="B325" s="35" t="s">
        <v>45</v>
      </c>
      <c r="C325" s="9">
        <v>2908</v>
      </c>
      <c r="D325" s="3" t="s">
        <v>323</v>
      </c>
      <c r="E325" s="80">
        <f t="shared" si="34"/>
        <v>3.0238095238095242</v>
      </c>
      <c r="F325" s="41">
        <v>1</v>
      </c>
      <c r="G325" s="44">
        <v>4</v>
      </c>
      <c r="H325" s="47">
        <f t="shared" si="35"/>
        <v>2.5</v>
      </c>
      <c r="I325" s="50">
        <v>1</v>
      </c>
      <c r="J325" s="73">
        <v>6</v>
      </c>
      <c r="K325" s="76">
        <v>1</v>
      </c>
      <c r="L325" s="27">
        <v>3</v>
      </c>
      <c r="M325" s="53">
        <v>3</v>
      </c>
      <c r="N325" s="56">
        <f t="shared" si="33"/>
        <v>2.3333333333333335</v>
      </c>
      <c r="O325" s="56">
        <v>1</v>
      </c>
      <c r="P325" s="56">
        <v>2.3333333333333335</v>
      </c>
      <c r="Q325" s="59"/>
      <c r="R325" s="62">
        <v>6</v>
      </c>
      <c r="S325" s="66">
        <f t="shared" si="36"/>
        <v>6</v>
      </c>
      <c r="T325" s="69">
        <v>1</v>
      </c>
    </row>
    <row r="326" spans="1:20" outlineLevel="1">
      <c r="A326">
        <v>29</v>
      </c>
      <c r="B326" s="35" t="s">
        <v>45</v>
      </c>
      <c r="C326" s="9">
        <v>2901</v>
      </c>
      <c r="D326" s="3" t="s">
        <v>324</v>
      </c>
      <c r="E326" s="80">
        <f t="shared" si="34"/>
        <v>4.7142857142857144</v>
      </c>
      <c r="F326" s="41">
        <v>2</v>
      </c>
      <c r="G326" s="44">
        <v>6</v>
      </c>
      <c r="H326" s="47">
        <f t="shared" si="35"/>
        <v>4</v>
      </c>
      <c r="I326" s="50">
        <v>2</v>
      </c>
      <c r="J326" s="73">
        <v>6</v>
      </c>
      <c r="K326" s="76">
        <v>6</v>
      </c>
      <c r="L326" s="27">
        <v>6</v>
      </c>
      <c r="M326" s="53">
        <v>6</v>
      </c>
      <c r="N326" s="56">
        <f t="shared" si="33"/>
        <v>6</v>
      </c>
      <c r="O326" s="56">
        <v>6</v>
      </c>
      <c r="P326" s="56">
        <v>6</v>
      </c>
      <c r="Q326" s="59"/>
      <c r="R326" s="62">
        <v>6</v>
      </c>
      <c r="S326" s="66">
        <f t="shared" si="36"/>
        <v>6</v>
      </c>
      <c r="T326" s="69">
        <v>3</v>
      </c>
    </row>
    <row r="327" spans="1:20" outlineLevel="1">
      <c r="A327">
        <v>29</v>
      </c>
      <c r="B327" s="35" t="s">
        <v>45</v>
      </c>
      <c r="C327" s="9">
        <v>2902</v>
      </c>
      <c r="D327" s="3" t="s">
        <v>325</v>
      </c>
      <c r="E327" s="80">
        <f t="shared" si="34"/>
        <v>3.5</v>
      </c>
      <c r="F327" s="41">
        <v>2</v>
      </c>
      <c r="G327" s="44">
        <v>5</v>
      </c>
      <c r="H327" s="47">
        <f t="shared" si="35"/>
        <v>3.5</v>
      </c>
      <c r="I327" s="50">
        <v>3</v>
      </c>
      <c r="J327" s="73">
        <v>6</v>
      </c>
      <c r="K327" s="76">
        <v>4</v>
      </c>
      <c r="L327" s="27">
        <v>2</v>
      </c>
      <c r="M327" s="53">
        <v>3</v>
      </c>
      <c r="N327" s="56">
        <f t="shared" si="33"/>
        <v>3</v>
      </c>
      <c r="O327" s="56">
        <v>4</v>
      </c>
      <c r="P327" s="56">
        <v>3</v>
      </c>
      <c r="Q327" s="59"/>
      <c r="R327" s="62">
        <v>4</v>
      </c>
      <c r="S327" s="66">
        <f t="shared" si="36"/>
        <v>4</v>
      </c>
      <c r="T327" s="69">
        <v>2</v>
      </c>
    </row>
    <row r="328" spans="1:20" outlineLevel="1">
      <c r="A328">
        <v>29</v>
      </c>
      <c r="B328" s="35" t="s">
        <v>45</v>
      </c>
      <c r="C328" s="9">
        <v>2918</v>
      </c>
      <c r="D328" s="3" t="s">
        <v>326</v>
      </c>
      <c r="E328" s="80">
        <f t="shared" si="34"/>
        <v>3.5</v>
      </c>
      <c r="F328" s="41">
        <v>1</v>
      </c>
      <c r="G328" s="44">
        <v>6</v>
      </c>
      <c r="H328" s="47">
        <f t="shared" si="35"/>
        <v>3.5</v>
      </c>
      <c r="I328" s="50">
        <v>1</v>
      </c>
      <c r="J328" s="73">
        <v>6</v>
      </c>
      <c r="K328" s="76">
        <v>3</v>
      </c>
      <c r="L328" s="27">
        <v>2</v>
      </c>
      <c r="M328" s="53">
        <v>4</v>
      </c>
      <c r="N328" s="56">
        <f t="shared" si="33"/>
        <v>3</v>
      </c>
      <c r="O328" s="56">
        <v>3</v>
      </c>
      <c r="P328" s="56">
        <v>3</v>
      </c>
      <c r="Q328" s="59"/>
      <c r="R328" s="62">
        <v>6</v>
      </c>
      <c r="S328" s="66">
        <f t="shared" si="36"/>
        <v>6</v>
      </c>
      <c r="T328" s="69">
        <v>2</v>
      </c>
    </row>
    <row r="329" spans="1:20" outlineLevel="1">
      <c r="A329">
        <v>29</v>
      </c>
      <c r="B329" s="35" t="s">
        <v>45</v>
      </c>
      <c r="C329" s="9">
        <v>2912</v>
      </c>
      <c r="D329" s="3" t="s">
        <v>327</v>
      </c>
      <c r="E329" s="80">
        <f t="shared" si="34"/>
        <v>3.9761904761904758</v>
      </c>
      <c r="F329" s="41">
        <v>1</v>
      </c>
      <c r="G329" s="44">
        <v>6</v>
      </c>
      <c r="H329" s="47">
        <f t="shared" si="35"/>
        <v>3.5</v>
      </c>
      <c r="I329" s="50">
        <v>0</v>
      </c>
      <c r="J329" s="73">
        <v>6</v>
      </c>
      <c r="K329" s="76">
        <v>3</v>
      </c>
      <c r="L329" s="27">
        <v>3</v>
      </c>
      <c r="M329" s="53">
        <v>5</v>
      </c>
      <c r="N329" s="56">
        <f t="shared" si="33"/>
        <v>3.6666666666666665</v>
      </c>
      <c r="O329" s="56">
        <v>3</v>
      </c>
      <c r="P329" s="56">
        <v>3.6666666666666665</v>
      </c>
      <c r="Q329" s="59"/>
      <c r="R329" s="62">
        <v>5</v>
      </c>
      <c r="S329" s="66">
        <f t="shared" si="36"/>
        <v>5</v>
      </c>
      <c r="T329" s="69">
        <v>6</v>
      </c>
    </row>
    <row r="330" spans="1:20" outlineLevel="1">
      <c r="A330">
        <v>29</v>
      </c>
      <c r="B330" s="35" t="s">
        <v>45</v>
      </c>
      <c r="C330" s="9">
        <v>2919</v>
      </c>
      <c r="D330" s="3" t="s">
        <v>328</v>
      </c>
      <c r="E330" s="80">
        <f t="shared" si="34"/>
        <v>3.9047619047619051</v>
      </c>
      <c r="F330" s="41">
        <v>2</v>
      </c>
      <c r="G330" s="44">
        <v>6</v>
      </c>
      <c r="H330" s="47">
        <f t="shared" si="35"/>
        <v>4</v>
      </c>
      <c r="I330" s="50">
        <v>5</v>
      </c>
      <c r="J330" s="73">
        <v>6</v>
      </c>
      <c r="K330" s="76">
        <v>2</v>
      </c>
      <c r="L330" s="27">
        <v>3</v>
      </c>
      <c r="M330" s="53">
        <v>3</v>
      </c>
      <c r="N330" s="56">
        <f t="shared" si="33"/>
        <v>2.6666666666666665</v>
      </c>
      <c r="O330" s="56">
        <v>2</v>
      </c>
      <c r="P330" s="56">
        <v>2.6666666666666665</v>
      </c>
      <c r="Q330" s="59"/>
      <c r="R330" s="62">
        <v>4</v>
      </c>
      <c r="S330" s="66">
        <f t="shared" si="36"/>
        <v>4</v>
      </c>
      <c r="T330" s="69">
        <v>3</v>
      </c>
    </row>
    <row r="331" spans="1:20" outlineLevel="1">
      <c r="A331">
        <v>29</v>
      </c>
      <c r="B331" s="35" t="s">
        <v>45</v>
      </c>
      <c r="C331" s="9">
        <v>2910</v>
      </c>
      <c r="D331" s="3" t="s">
        <v>329</v>
      </c>
      <c r="E331" s="80">
        <f t="shared" si="34"/>
        <v>3.9761904761904758</v>
      </c>
      <c r="F331" s="41">
        <v>1</v>
      </c>
      <c r="G331" s="44">
        <v>6</v>
      </c>
      <c r="H331" s="47">
        <f t="shared" si="35"/>
        <v>3.5</v>
      </c>
      <c r="I331" s="50">
        <v>1</v>
      </c>
      <c r="J331" s="73">
        <v>6</v>
      </c>
      <c r="K331" s="76">
        <v>3</v>
      </c>
      <c r="L331" s="27">
        <v>4</v>
      </c>
      <c r="M331" s="53">
        <v>4</v>
      </c>
      <c r="N331" s="56">
        <f t="shared" si="33"/>
        <v>3.6666666666666665</v>
      </c>
      <c r="O331" s="56">
        <v>3</v>
      </c>
      <c r="P331" s="56">
        <v>3.6666666666666665</v>
      </c>
      <c r="Q331" s="59"/>
      <c r="R331" s="62">
        <v>6</v>
      </c>
      <c r="S331" s="66">
        <f t="shared" si="36"/>
        <v>6</v>
      </c>
      <c r="T331" s="69">
        <v>4</v>
      </c>
    </row>
    <row r="332" spans="1:20" outlineLevel="1">
      <c r="A332">
        <v>29</v>
      </c>
      <c r="B332" s="35" t="s">
        <v>45</v>
      </c>
      <c r="C332" s="9">
        <v>2916</v>
      </c>
      <c r="D332" s="3" t="s">
        <v>330</v>
      </c>
      <c r="E332" s="80">
        <f t="shared" si="34"/>
        <v>4.1190476190476186</v>
      </c>
      <c r="F332" s="41">
        <v>2</v>
      </c>
      <c r="G332" s="44">
        <v>5</v>
      </c>
      <c r="H332" s="47">
        <f t="shared" si="35"/>
        <v>3.5</v>
      </c>
      <c r="I332" s="50">
        <v>3</v>
      </c>
      <c r="J332" s="73">
        <v>6</v>
      </c>
      <c r="K332" s="76">
        <v>2</v>
      </c>
      <c r="L332" s="27">
        <v>3</v>
      </c>
      <c r="M332" s="53">
        <v>3</v>
      </c>
      <c r="N332" s="56">
        <f t="shared" si="33"/>
        <v>2.6666666666666665</v>
      </c>
      <c r="O332" s="56">
        <v>2</v>
      </c>
      <c r="P332" s="56">
        <v>2.6666666666666665</v>
      </c>
      <c r="Q332" s="59"/>
      <c r="R332" s="62">
        <v>6</v>
      </c>
      <c r="S332" s="66">
        <f t="shared" si="36"/>
        <v>6</v>
      </c>
      <c r="T332" s="69">
        <v>5</v>
      </c>
    </row>
    <row r="333" spans="1:20" outlineLevel="1">
      <c r="A333">
        <v>29</v>
      </c>
      <c r="B333" s="35" t="s">
        <v>45</v>
      </c>
      <c r="C333" s="9">
        <v>2911</v>
      </c>
      <c r="D333" s="3" t="s">
        <v>331</v>
      </c>
      <c r="E333" s="80">
        <f t="shared" si="34"/>
        <v>4.3333333333333339</v>
      </c>
      <c r="F333" s="41">
        <v>2</v>
      </c>
      <c r="G333" s="44">
        <v>6</v>
      </c>
      <c r="H333" s="47">
        <f t="shared" si="35"/>
        <v>4</v>
      </c>
      <c r="I333" s="50">
        <v>4</v>
      </c>
      <c r="J333" s="73">
        <v>6</v>
      </c>
      <c r="K333" s="76">
        <v>4</v>
      </c>
      <c r="L333" s="27">
        <v>1</v>
      </c>
      <c r="M333" s="53">
        <v>3</v>
      </c>
      <c r="N333" s="56">
        <f t="shared" si="33"/>
        <v>2.6666666666666665</v>
      </c>
      <c r="O333" s="56">
        <v>4</v>
      </c>
      <c r="P333" s="56">
        <v>2.6666666666666665</v>
      </c>
      <c r="Q333" s="59"/>
      <c r="R333" s="62">
        <v>6</v>
      </c>
      <c r="S333" s="66">
        <f t="shared" si="36"/>
        <v>6</v>
      </c>
      <c r="T333" s="69">
        <v>5</v>
      </c>
    </row>
    <row r="334" spans="1:20" outlineLevel="1">
      <c r="A334">
        <v>29</v>
      </c>
      <c r="B334" s="35" t="s">
        <v>45</v>
      </c>
      <c r="C334" s="9">
        <v>2905</v>
      </c>
      <c r="D334" s="3" t="s">
        <v>332</v>
      </c>
      <c r="E334" s="80">
        <f t="shared" si="34"/>
        <v>2.9047619047619047</v>
      </c>
      <c r="F334" s="41">
        <v>2</v>
      </c>
      <c r="G334" s="44">
        <v>0</v>
      </c>
      <c r="H334" s="47">
        <f t="shared" si="35"/>
        <v>1</v>
      </c>
      <c r="I334" s="50">
        <v>1</v>
      </c>
      <c r="J334" s="73">
        <v>6</v>
      </c>
      <c r="K334" s="76">
        <v>3</v>
      </c>
      <c r="L334" s="27">
        <v>2</v>
      </c>
      <c r="M334" s="53">
        <v>3</v>
      </c>
      <c r="N334" s="56">
        <f t="shared" si="33"/>
        <v>2.6666666666666665</v>
      </c>
      <c r="O334" s="56">
        <v>3</v>
      </c>
      <c r="P334" s="56">
        <v>2.6666666666666665</v>
      </c>
      <c r="Q334" s="59"/>
      <c r="R334" s="62">
        <v>6</v>
      </c>
      <c r="S334" s="66">
        <f t="shared" si="36"/>
        <v>6</v>
      </c>
      <c r="T334" s="69">
        <v>1</v>
      </c>
    </row>
    <row r="335" spans="1:20" outlineLevel="1">
      <c r="A335">
        <v>29</v>
      </c>
      <c r="B335" s="35" t="s">
        <v>45</v>
      </c>
      <c r="C335" s="9">
        <v>2907</v>
      </c>
      <c r="D335" s="3" t="s">
        <v>333</v>
      </c>
      <c r="E335" s="80">
        <f t="shared" si="34"/>
        <v>3.3809523809523809</v>
      </c>
      <c r="F335" s="41">
        <v>1</v>
      </c>
      <c r="G335" s="44"/>
      <c r="H335" s="47">
        <f t="shared" si="35"/>
        <v>1</v>
      </c>
      <c r="I335" s="50">
        <v>3</v>
      </c>
      <c r="J335" s="73">
        <v>6</v>
      </c>
      <c r="K335" s="76">
        <v>0</v>
      </c>
      <c r="L335" s="27">
        <v>2</v>
      </c>
      <c r="M335" s="53">
        <v>5</v>
      </c>
      <c r="N335" s="56">
        <f t="shared" si="33"/>
        <v>2.3333333333333335</v>
      </c>
      <c r="O335" s="56">
        <v>0</v>
      </c>
      <c r="P335" s="56">
        <v>2.3333333333333335</v>
      </c>
      <c r="Q335" s="59"/>
      <c r="R335" s="62">
        <v>6</v>
      </c>
      <c r="S335" s="66">
        <f t="shared" si="36"/>
        <v>6</v>
      </c>
      <c r="T335" s="69">
        <v>3</v>
      </c>
    </row>
    <row r="336" spans="1:20" outlineLevel="1">
      <c r="A336">
        <v>29</v>
      </c>
      <c r="B336" s="35" t="s">
        <v>45</v>
      </c>
      <c r="C336" s="9">
        <v>2917</v>
      </c>
      <c r="D336" s="3" t="s">
        <v>334</v>
      </c>
      <c r="E336" s="80">
        <f t="shared" si="34"/>
        <v>3.4047619047619047</v>
      </c>
      <c r="F336" s="41">
        <v>1</v>
      </c>
      <c r="G336" s="44">
        <v>6</v>
      </c>
      <c r="H336" s="47">
        <f t="shared" si="35"/>
        <v>3.5</v>
      </c>
      <c r="I336" s="50">
        <v>2</v>
      </c>
      <c r="J336" s="73">
        <v>6</v>
      </c>
      <c r="K336" s="76">
        <v>2</v>
      </c>
      <c r="L336" s="27">
        <v>3</v>
      </c>
      <c r="M336" s="53">
        <v>3</v>
      </c>
      <c r="N336" s="56">
        <f t="shared" si="33"/>
        <v>2.6666666666666665</v>
      </c>
      <c r="O336" s="56">
        <v>2</v>
      </c>
      <c r="P336" s="56">
        <v>2.6666666666666665</v>
      </c>
      <c r="Q336" s="59"/>
      <c r="R336" s="62">
        <v>5</v>
      </c>
      <c r="S336" s="66">
        <f t="shared" si="36"/>
        <v>5</v>
      </c>
      <c r="T336" s="69">
        <v>2</v>
      </c>
    </row>
    <row r="337" spans="1:20">
      <c r="A337">
        <v>29</v>
      </c>
      <c r="B337" s="35" t="s">
        <v>45</v>
      </c>
      <c r="C337" s="9" t="s">
        <v>352</v>
      </c>
      <c r="D337" s="3" t="s">
        <v>354</v>
      </c>
      <c r="E337" s="83">
        <f>AVERAGE(E317:E336)</f>
        <v>3.7345238095238087</v>
      </c>
      <c r="F337" s="41"/>
      <c r="G337" s="44"/>
      <c r="H337" s="47"/>
      <c r="I337" s="50"/>
      <c r="J337" s="73"/>
      <c r="K337" s="76"/>
      <c r="L337" s="27"/>
      <c r="M337" s="53"/>
      <c r="N337" s="56"/>
      <c r="O337" s="56"/>
      <c r="P337" s="56"/>
      <c r="Q337" s="59"/>
      <c r="R337" s="62"/>
      <c r="S337" s="66"/>
      <c r="T337" s="69"/>
    </row>
    <row r="338" spans="1:20" outlineLevel="1">
      <c r="A338">
        <v>30</v>
      </c>
      <c r="B338" s="35" t="s">
        <v>46</v>
      </c>
      <c r="C338" s="9">
        <v>3006</v>
      </c>
      <c r="D338" s="3" t="s">
        <v>335</v>
      </c>
      <c r="E338" s="80">
        <f t="shared" si="34"/>
        <v>3.5476190476190479</v>
      </c>
      <c r="F338" s="41">
        <v>1</v>
      </c>
      <c r="G338" s="44">
        <v>6</v>
      </c>
      <c r="H338" s="47">
        <f t="shared" si="35"/>
        <v>3.5</v>
      </c>
      <c r="I338" s="50">
        <v>3</v>
      </c>
      <c r="J338" s="73">
        <v>5</v>
      </c>
      <c r="K338" s="76">
        <v>2</v>
      </c>
      <c r="L338" s="27">
        <v>6</v>
      </c>
      <c r="M338" s="53">
        <v>6</v>
      </c>
      <c r="N338" s="56">
        <f t="shared" ref="N338:N346" si="37">AVERAGE(K338:M338)</f>
        <v>4.666666666666667</v>
      </c>
      <c r="O338" s="56">
        <v>2</v>
      </c>
      <c r="P338" s="56">
        <v>4.666666666666667</v>
      </c>
      <c r="Q338" s="59">
        <v>3</v>
      </c>
      <c r="R338" s="62">
        <v>3</v>
      </c>
      <c r="S338" s="66">
        <f t="shared" si="36"/>
        <v>3</v>
      </c>
      <c r="T338" s="69">
        <v>1</v>
      </c>
    </row>
    <row r="339" spans="1:20" outlineLevel="1">
      <c r="A339">
        <v>30</v>
      </c>
      <c r="B339" s="35" t="s">
        <v>46</v>
      </c>
      <c r="C339" s="9">
        <v>3008</v>
      </c>
      <c r="D339" s="3" t="s">
        <v>336</v>
      </c>
      <c r="E339" s="80">
        <f t="shared" si="34"/>
        <v>3.4047619047619051</v>
      </c>
      <c r="F339" s="41">
        <v>1</v>
      </c>
      <c r="G339" s="44">
        <v>4</v>
      </c>
      <c r="H339" s="47">
        <f t="shared" si="35"/>
        <v>2.5</v>
      </c>
      <c r="I339" s="50">
        <v>1</v>
      </c>
      <c r="J339" s="73">
        <v>5</v>
      </c>
      <c r="K339" s="76">
        <v>2</v>
      </c>
      <c r="L339" s="27">
        <v>6</v>
      </c>
      <c r="M339" s="53">
        <v>6</v>
      </c>
      <c r="N339" s="56">
        <f t="shared" si="37"/>
        <v>4.666666666666667</v>
      </c>
      <c r="O339" s="56">
        <v>2</v>
      </c>
      <c r="P339" s="56">
        <v>4.666666666666667</v>
      </c>
      <c r="Q339" s="59">
        <v>5</v>
      </c>
      <c r="R339" s="62">
        <v>5</v>
      </c>
      <c r="S339" s="66">
        <f t="shared" si="36"/>
        <v>5</v>
      </c>
      <c r="T339" s="69">
        <v>1</v>
      </c>
    </row>
    <row r="340" spans="1:20" outlineLevel="1">
      <c r="A340">
        <v>30</v>
      </c>
      <c r="B340" s="35" t="s">
        <v>46</v>
      </c>
      <c r="C340" s="9">
        <v>3009</v>
      </c>
      <c r="D340" s="3" t="s">
        <v>337</v>
      </c>
      <c r="E340" s="80">
        <f t="shared" si="34"/>
        <v>3.3333333333333335</v>
      </c>
      <c r="F340" s="41">
        <v>1</v>
      </c>
      <c r="G340" s="44">
        <v>5</v>
      </c>
      <c r="H340" s="47">
        <f t="shared" si="35"/>
        <v>3</v>
      </c>
      <c r="I340" s="50">
        <v>0</v>
      </c>
      <c r="J340" s="73">
        <v>5</v>
      </c>
      <c r="K340" s="76">
        <v>3</v>
      </c>
      <c r="L340" s="27">
        <v>5</v>
      </c>
      <c r="M340" s="53">
        <v>6</v>
      </c>
      <c r="N340" s="56">
        <f t="shared" si="37"/>
        <v>4.666666666666667</v>
      </c>
      <c r="O340" s="56">
        <v>3</v>
      </c>
      <c r="P340" s="56">
        <v>4.666666666666667</v>
      </c>
      <c r="Q340" s="59">
        <v>5</v>
      </c>
      <c r="R340" s="62">
        <v>5</v>
      </c>
      <c r="S340" s="66">
        <f t="shared" si="36"/>
        <v>5</v>
      </c>
      <c r="T340" s="69">
        <v>1</v>
      </c>
    </row>
    <row r="341" spans="1:20" outlineLevel="1">
      <c r="A341">
        <v>30</v>
      </c>
      <c r="B341" s="35" t="s">
        <v>46</v>
      </c>
      <c r="C341" s="9">
        <v>3005</v>
      </c>
      <c r="D341" s="3" t="s">
        <v>338</v>
      </c>
      <c r="E341" s="80">
        <f t="shared" si="34"/>
        <v>3.5</v>
      </c>
      <c r="F341" s="41">
        <v>1</v>
      </c>
      <c r="G341" s="44">
        <v>6</v>
      </c>
      <c r="H341" s="47">
        <f t="shared" si="35"/>
        <v>3.5</v>
      </c>
      <c r="I341" s="50">
        <v>1</v>
      </c>
      <c r="J341" s="73">
        <v>5</v>
      </c>
      <c r="K341" s="76">
        <v>4</v>
      </c>
      <c r="L341" s="27">
        <v>5</v>
      </c>
      <c r="M341" s="53">
        <v>6</v>
      </c>
      <c r="N341" s="56">
        <f t="shared" si="37"/>
        <v>5</v>
      </c>
      <c r="O341" s="56">
        <v>4</v>
      </c>
      <c r="P341" s="56">
        <v>5</v>
      </c>
      <c r="Q341" s="59">
        <v>4</v>
      </c>
      <c r="R341" s="62">
        <v>4</v>
      </c>
      <c r="S341" s="66">
        <f t="shared" si="36"/>
        <v>4</v>
      </c>
      <c r="T341" s="69">
        <v>1</v>
      </c>
    </row>
    <row r="342" spans="1:20" outlineLevel="1">
      <c r="A342">
        <v>30</v>
      </c>
      <c r="B342" s="35" t="s">
        <v>46</v>
      </c>
      <c r="C342" s="9">
        <v>3004</v>
      </c>
      <c r="D342" s="3" t="s">
        <v>339</v>
      </c>
      <c r="E342" s="80">
        <f t="shared" si="34"/>
        <v>3.5476190476190479</v>
      </c>
      <c r="F342" s="41">
        <v>1</v>
      </c>
      <c r="G342" s="44">
        <v>6</v>
      </c>
      <c r="H342" s="47">
        <f t="shared" si="35"/>
        <v>3.5</v>
      </c>
      <c r="I342" s="50">
        <v>2</v>
      </c>
      <c r="J342" s="73">
        <v>5</v>
      </c>
      <c r="K342" s="76">
        <v>3</v>
      </c>
      <c r="L342" s="27">
        <v>5</v>
      </c>
      <c r="M342" s="53">
        <v>6</v>
      </c>
      <c r="N342" s="56">
        <f t="shared" si="37"/>
        <v>4.666666666666667</v>
      </c>
      <c r="O342" s="56">
        <v>3</v>
      </c>
      <c r="P342" s="56">
        <v>4.666666666666667</v>
      </c>
      <c r="Q342" s="59">
        <v>4</v>
      </c>
      <c r="R342" s="62">
        <v>4</v>
      </c>
      <c r="S342" s="66">
        <f t="shared" si="36"/>
        <v>4</v>
      </c>
      <c r="T342" s="69">
        <v>1</v>
      </c>
    </row>
    <row r="343" spans="1:20" outlineLevel="1">
      <c r="A343">
        <v>30</v>
      </c>
      <c r="B343" s="35" t="s">
        <v>46</v>
      </c>
      <c r="C343" s="9">
        <v>3002</v>
      </c>
      <c r="D343" s="3" t="s">
        <v>340</v>
      </c>
      <c r="E343" s="80">
        <f t="shared" si="34"/>
        <v>2.7380952380952381</v>
      </c>
      <c r="F343" s="41">
        <v>1</v>
      </c>
      <c r="G343" s="44">
        <v>6</v>
      </c>
      <c r="H343" s="47">
        <f t="shared" si="35"/>
        <v>3.5</v>
      </c>
      <c r="I343" s="50">
        <v>0</v>
      </c>
      <c r="J343" s="73">
        <v>5</v>
      </c>
      <c r="K343" s="76">
        <v>3</v>
      </c>
      <c r="L343" s="27">
        <v>3</v>
      </c>
      <c r="M343" s="53">
        <v>4</v>
      </c>
      <c r="N343" s="56">
        <f t="shared" si="37"/>
        <v>3.3333333333333335</v>
      </c>
      <c r="O343" s="56">
        <v>3</v>
      </c>
      <c r="P343" s="56">
        <v>3.3333333333333335</v>
      </c>
      <c r="Q343" s="59">
        <v>3</v>
      </c>
      <c r="R343" s="62">
        <v>3</v>
      </c>
      <c r="S343" s="66">
        <f t="shared" si="36"/>
        <v>3</v>
      </c>
      <c r="T343" s="69">
        <v>1</v>
      </c>
    </row>
    <row r="344" spans="1:20" outlineLevel="1">
      <c r="A344">
        <v>30</v>
      </c>
      <c r="B344" s="35" t="s">
        <v>46</v>
      </c>
      <c r="C344" s="9">
        <v>3007</v>
      </c>
      <c r="D344" s="3" t="s">
        <v>341</v>
      </c>
      <c r="E344" s="80">
        <f t="shared" si="34"/>
        <v>3.4285714285714284</v>
      </c>
      <c r="F344" s="41">
        <v>2</v>
      </c>
      <c r="G344" s="44">
        <v>6</v>
      </c>
      <c r="H344" s="47">
        <f t="shared" si="35"/>
        <v>4</v>
      </c>
      <c r="I344" s="50">
        <v>1</v>
      </c>
      <c r="J344" s="73">
        <v>5</v>
      </c>
      <c r="K344" s="76">
        <v>0</v>
      </c>
      <c r="L344" s="27">
        <v>6</v>
      </c>
      <c r="M344" s="53">
        <v>6</v>
      </c>
      <c r="N344" s="56">
        <f t="shared" si="37"/>
        <v>4</v>
      </c>
      <c r="O344" s="56">
        <v>0</v>
      </c>
      <c r="P344" s="56">
        <v>4</v>
      </c>
      <c r="Q344" s="59">
        <v>5</v>
      </c>
      <c r="R344" s="62">
        <v>5</v>
      </c>
      <c r="S344" s="66">
        <f t="shared" si="36"/>
        <v>5</v>
      </c>
      <c r="T344" s="69">
        <v>1</v>
      </c>
    </row>
    <row r="345" spans="1:20" outlineLevel="1">
      <c r="A345">
        <v>30</v>
      </c>
      <c r="B345" s="35" t="s">
        <v>46</v>
      </c>
      <c r="C345" s="9">
        <v>3001</v>
      </c>
      <c r="D345" s="3" t="s">
        <v>342</v>
      </c>
      <c r="E345" s="80">
        <f t="shared" si="34"/>
        <v>3.0714285714285716</v>
      </c>
      <c r="F345" s="41">
        <v>1</v>
      </c>
      <c r="G345" s="44">
        <v>6</v>
      </c>
      <c r="H345" s="47">
        <f t="shared" si="35"/>
        <v>3.5</v>
      </c>
      <c r="I345" s="50">
        <v>0</v>
      </c>
      <c r="J345" s="73">
        <v>5</v>
      </c>
      <c r="K345" s="76">
        <v>3</v>
      </c>
      <c r="L345" s="27">
        <v>4</v>
      </c>
      <c r="M345" s="53">
        <v>5</v>
      </c>
      <c r="N345" s="56">
        <f t="shared" si="37"/>
        <v>4</v>
      </c>
      <c r="O345" s="56">
        <v>3</v>
      </c>
      <c r="P345" s="56">
        <v>4</v>
      </c>
      <c r="Q345" s="59">
        <v>4</v>
      </c>
      <c r="R345" s="62">
        <v>4</v>
      </c>
      <c r="S345" s="66">
        <f t="shared" si="36"/>
        <v>4</v>
      </c>
      <c r="T345" s="69">
        <v>1</v>
      </c>
    </row>
    <row r="346" spans="1:20" outlineLevel="1">
      <c r="A346">
        <v>30</v>
      </c>
      <c r="B346" s="35" t="s">
        <v>46</v>
      </c>
      <c r="C346" s="9">
        <v>3003</v>
      </c>
      <c r="D346" s="3" t="s">
        <v>343</v>
      </c>
      <c r="E346" s="80">
        <f t="shared" si="34"/>
        <v>3.0476190476190474</v>
      </c>
      <c r="F346" s="41">
        <v>1</v>
      </c>
      <c r="G346" s="44">
        <v>5</v>
      </c>
      <c r="H346" s="47">
        <f t="shared" si="35"/>
        <v>3</v>
      </c>
      <c r="I346" s="50">
        <v>1</v>
      </c>
      <c r="J346" s="73">
        <v>5</v>
      </c>
      <c r="K346" s="76">
        <v>4</v>
      </c>
      <c r="L346" s="27">
        <v>3</v>
      </c>
      <c r="M346" s="53">
        <v>4</v>
      </c>
      <c r="N346" s="56">
        <f t="shared" si="37"/>
        <v>3.6666666666666665</v>
      </c>
      <c r="O346" s="56">
        <v>4</v>
      </c>
      <c r="P346" s="56">
        <v>3.6666666666666665</v>
      </c>
      <c r="Q346" s="59">
        <v>3</v>
      </c>
      <c r="R346" s="62">
        <v>3</v>
      </c>
      <c r="S346" s="66">
        <f t="shared" si="36"/>
        <v>3</v>
      </c>
      <c r="T346" s="69">
        <v>2</v>
      </c>
    </row>
    <row r="347" spans="1:20">
      <c r="A347">
        <v>30</v>
      </c>
      <c r="B347" s="35" t="s">
        <v>46</v>
      </c>
      <c r="C347" s="9" t="s">
        <v>352</v>
      </c>
      <c r="D347" s="3" t="s">
        <v>354</v>
      </c>
      <c r="E347" s="83">
        <f>AVERAGE(E338:E346)</f>
        <v>3.2910052910052912</v>
      </c>
      <c r="F347" s="41"/>
      <c r="G347" s="44"/>
      <c r="H347" s="47"/>
      <c r="I347" s="50"/>
      <c r="J347" s="73"/>
      <c r="K347" s="76"/>
      <c r="L347" s="27"/>
      <c r="M347" s="53"/>
      <c r="N347" s="56"/>
      <c r="O347" s="56"/>
      <c r="P347" s="56"/>
      <c r="Q347" s="59"/>
      <c r="R347" s="62"/>
      <c r="S347" s="66"/>
      <c r="T347" s="69"/>
    </row>
    <row r="348" spans="1:20" outlineLevel="1">
      <c r="A348">
        <v>31</v>
      </c>
      <c r="B348" s="35" t="s">
        <v>47</v>
      </c>
      <c r="C348" s="9">
        <v>3103</v>
      </c>
      <c r="D348" s="3" t="s">
        <v>344</v>
      </c>
      <c r="E348" s="80">
        <f t="shared" si="34"/>
        <v>3.9761904761904758</v>
      </c>
      <c r="F348" s="41">
        <v>1</v>
      </c>
      <c r="G348" s="44">
        <v>6</v>
      </c>
      <c r="H348" s="47">
        <f t="shared" si="35"/>
        <v>3.5</v>
      </c>
      <c r="I348" s="50">
        <v>1</v>
      </c>
      <c r="J348" s="73">
        <v>6</v>
      </c>
      <c r="K348" s="76">
        <v>3</v>
      </c>
      <c r="L348" s="27">
        <v>5</v>
      </c>
      <c r="M348" s="53">
        <v>5</v>
      </c>
      <c r="N348" s="56">
        <f t="shared" ref="N348:N353" si="38">AVERAGE(K348:M348)</f>
        <v>4.333333333333333</v>
      </c>
      <c r="O348" s="56">
        <v>3</v>
      </c>
      <c r="P348" s="56">
        <v>3</v>
      </c>
      <c r="Q348" s="59"/>
      <c r="R348" s="62">
        <v>5</v>
      </c>
      <c r="S348" s="66">
        <f t="shared" si="36"/>
        <v>5</v>
      </c>
      <c r="T348" s="69">
        <v>5</v>
      </c>
    </row>
    <row r="349" spans="1:20" outlineLevel="1">
      <c r="A349">
        <v>31</v>
      </c>
      <c r="B349" s="35" t="s">
        <v>47</v>
      </c>
      <c r="C349" s="9">
        <v>3106</v>
      </c>
      <c r="D349" s="3" t="s">
        <v>345</v>
      </c>
      <c r="E349" s="80">
        <f t="shared" si="34"/>
        <v>3.6190476190476191</v>
      </c>
      <c r="F349" s="41">
        <v>2</v>
      </c>
      <c r="G349" s="44">
        <v>0</v>
      </c>
      <c r="H349" s="47">
        <f t="shared" si="35"/>
        <v>1</v>
      </c>
      <c r="I349" s="50">
        <v>0</v>
      </c>
      <c r="J349" s="73">
        <v>6</v>
      </c>
      <c r="K349" s="76">
        <v>3</v>
      </c>
      <c r="L349" s="27">
        <v>5</v>
      </c>
      <c r="M349" s="53">
        <v>5</v>
      </c>
      <c r="N349" s="56">
        <f t="shared" si="38"/>
        <v>4.333333333333333</v>
      </c>
      <c r="O349" s="56">
        <v>3</v>
      </c>
      <c r="P349" s="56">
        <v>3</v>
      </c>
      <c r="Q349" s="59"/>
      <c r="R349" s="62">
        <v>6</v>
      </c>
      <c r="S349" s="66">
        <f t="shared" si="36"/>
        <v>6</v>
      </c>
      <c r="T349" s="69">
        <v>5</v>
      </c>
    </row>
    <row r="350" spans="1:20" outlineLevel="1">
      <c r="A350">
        <v>31</v>
      </c>
      <c r="B350" s="35" t="s">
        <v>47</v>
      </c>
      <c r="C350" s="9">
        <v>3102</v>
      </c>
      <c r="D350" s="3" t="s">
        <v>346</v>
      </c>
      <c r="E350" s="80">
        <f t="shared" si="34"/>
        <v>4.1190476190476186</v>
      </c>
      <c r="F350" s="41">
        <v>1</v>
      </c>
      <c r="G350" s="44">
        <v>6</v>
      </c>
      <c r="H350" s="47">
        <f t="shared" si="35"/>
        <v>3.5</v>
      </c>
      <c r="I350" s="50">
        <v>1</v>
      </c>
      <c r="J350" s="73">
        <v>6</v>
      </c>
      <c r="K350" s="76">
        <v>3</v>
      </c>
      <c r="L350" s="27">
        <v>5</v>
      </c>
      <c r="M350" s="53">
        <v>5</v>
      </c>
      <c r="N350" s="56">
        <f t="shared" si="38"/>
        <v>4.333333333333333</v>
      </c>
      <c r="O350" s="56">
        <v>3</v>
      </c>
      <c r="P350" s="56">
        <v>3</v>
      </c>
      <c r="Q350" s="59"/>
      <c r="R350" s="62">
        <v>6</v>
      </c>
      <c r="S350" s="66">
        <f t="shared" si="36"/>
        <v>6</v>
      </c>
      <c r="T350" s="69">
        <v>5</v>
      </c>
    </row>
    <row r="351" spans="1:20" outlineLevel="1">
      <c r="A351">
        <v>31</v>
      </c>
      <c r="B351" s="35" t="s">
        <v>47</v>
      </c>
      <c r="C351" s="9">
        <v>3101</v>
      </c>
      <c r="D351" s="3" t="s">
        <v>347</v>
      </c>
      <c r="E351" s="80">
        <f t="shared" si="34"/>
        <v>4.4285714285714288</v>
      </c>
      <c r="F351" s="41">
        <v>1</v>
      </c>
      <c r="G351" s="44">
        <v>5</v>
      </c>
      <c r="H351" s="47">
        <f t="shared" si="35"/>
        <v>3</v>
      </c>
      <c r="I351" s="50">
        <v>1</v>
      </c>
      <c r="J351" s="73">
        <v>6</v>
      </c>
      <c r="K351" s="76">
        <v>5</v>
      </c>
      <c r="L351" s="27">
        <v>5</v>
      </c>
      <c r="M351" s="53">
        <v>5</v>
      </c>
      <c r="N351" s="56">
        <f t="shared" si="38"/>
        <v>5</v>
      </c>
      <c r="O351" s="56">
        <v>5</v>
      </c>
      <c r="P351" s="56">
        <v>5</v>
      </c>
      <c r="Q351" s="59"/>
      <c r="R351" s="62">
        <v>6</v>
      </c>
      <c r="S351" s="66">
        <f t="shared" si="36"/>
        <v>6</v>
      </c>
      <c r="T351" s="69">
        <v>5</v>
      </c>
    </row>
    <row r="352" spans="1:20" outlineLevel="1">
      <c r="A352">
        <v>31</v>
      </c>
      <c r="B352" s="35" t="s">
        <v>47</v>
      </c>
      <c r="C352" s="9">
        <v>3105</v>
      </c>
      <c r="D352" s="3" t="s">
        <v>348</v>
      </c>
      <c r="E352" s="80">
        <f t="shared" si="34"/>
        <v>3.7857142857142856</v>
      </c>
      <c r="F352" s="41">
        <v>1</v>
      </c>
      <c r="G352" s="44">
        <v>6</v>
      </c>
      <c r="H352" s="47">
        <f t="shared" si="35"/>
        <v>3.5</v>
      </c>
      <c r="I352" s="50">
        <v>0</v>
      </c>
      <c r="J352" s="73">
        <v>6</v>
      </c>
      <c r="K352" s="76">
        <v>2</v>
      </c>
      <c r="L352" s="27">
        <v>5</v>
      </c>
      <c r="M352" s="53">
        <v>5</v>
      </c>
      <c r="N352" s="56">
        <f t="shared" si="38"/>
        <v>4</v>
      </c>
      <c r="O352" s="56">
        <v>2</v>
      </c>
      <c r="P352" s="56">
        <v>2</v>
      </c>
      <c r="Q352" s="59"/>
      <c r="R352" s="62">
        <v>6</v>
      </c>
      <c r="S352" s="66">
        <f t="shared" si="36"/>
        <v>6</v>
      </c>
      <c r="T352" s="69">
        <v>5</v>
      </c>
    </row>
    <row r="353" spans="1:20" outlineLevel="1">
      <c r="A353">
        <v>31</v>
      </c>
      <c r="B353" s="35" t="s">
        <v>47</v>
      </c>
      <c r="C353" s="9">
        <v>3104</v>
      </c>
      <c r="D353" s="3" t="s">
        <v>349</v>
      </c>
      <c r="E353" s="80">
        <f t="shared" si="34"/>
        <v>4.1190476190476186</v>
      </c>
      <c r="F353" s="41">
        <v>1</v>
      </c>
      <c r="G353" s="44">
        <v>6</v>
      </c>
      <c r="H353" s="47">
        <f t="shared" si="35"/>
        <v>3.5</v>
      </c>
      <c r="I353" s="50">
        <v>1</v>
      </c>
      <c r="J353" s="73">
        <v>6</v>
      </c>
      <c r="K353" s="76">
        <v>3</v>
      </c>
      <c r="L353" s="27">
        <v>5</v>
      </c>
      <c r="M353" s="53">
        <v>5</v>
      </c>
      <c r="N353" s="56">
        <f t="shared" si="38"/>
        <v>4.333333333333333</v>
      </c>
      <c r="O353" s="56">
        <v>3</v>
      </c>
      <c r="P353" s="56">
        <v>3</v>
      </c>
      <c r="Q353" s="59"/>
      <c r="R353" s="62">
        <v>6</v>
      </c>
      <c r="S353" s="66">
        <f t="shared" si="36"/>
        <v>6</v>
      </c>
      <c r="T353" s="69">
        <v>5</v>
      </c>
    </row>
    <row r="354" spans="1:20">
      <c r="A354">
        <v>31</v>
      </c>
      <c r="B354" s="35" t="s">
        <v>47</v>
      </c>
      <c r="C354" s="9" t="s">
        <v>352</v>
      </c>
      <c r="D354" s="3" t="s">
        <v>354</v>
      </c>
      <c r="E354" s="83">
        <f>AVERAGE(E348:E353)</f>
        <v>4.007936507936507</v>
      </c>
      <c r="F354" s="41"/>
      <c r="G354" s="44"/>
      <c r="H354" s="47"/>
      <c r="I354" s="50"/>
      <c r="J354" s="73"/>
      <c r="K354" s="76"/>
      <c r="L354" s="27"/>
      <c r="M354" s="53"/>
      <c r="N354" s="56"/>
      <c r="O354" s="56"/>
      <c r="P354" s="56"/>
      <c r="Q354" s="59"/>
      <c r="R354" s="62"/>
      <c r="S354" s="66"/>
      <c r="T354" s="69"/>
    </row>
    <row r="355" spans="1:20" outlineLevel="1">
      <c r="A355">
        <v>32</v>
      </c>
      <c r="B355" s="35" t="s">
        <v>353</v>
      </c>
      <c r="C355" s="9">
        <v>3201</v>
      </c>
      <c r="D355" s="3" t="s">
        <v>202</v>
      </c>
      <c r="E355" s="80">
        <f t="shared" si="34"/>
        <v>3.25</v>
      </c>
      <c r="F355" s="41">
        <v>1</v>
      </c>
      <c r="G355" s="44">
        <v>4</v>
      </c>
      <c r="H355" s="47">
        <f t="shared" si="35"/>
        <v>2.5</v>
      </c>
      <c r="I355" s="50">
        <v>0</v>
      </c>
      <c r="J355" s="73">
        <v>5</v>
      </c>
      <c r="K355" s="76">
        <v>4</v>
      </c>
      <c r="L355" s="27"/>
      <c r="M355" s="53"/>
      <c r="N355" s="56">
        <f>AVERAGE(K355:M355)</f>
        <v>4</v>
      </c>
      <c r="O355" s="56">
        <v>4</v>
      </c>
      <c r="P355" s="56">
        <v>4</v>
      </c>
      <c r="Q355" s="59">
        <v>4</v>
      </c>
      <c r="R355" s="62"/>
      <c r="S355" s="66">
        <f t="shared" si="36"/>
        <v>4</v>
      </c>
      <c r="T355" s="69"/>
    </row>
    <row r="356" spans="1:20" outlineLevel="1">
      <c r="A356">
        <v>32</v>
      </c>
      <c r="B356" s="35" t="s">
        <v>353</v>
      </c>
      <c r="C356" s="9">
        <v>3202</v>
      </c>
      <c r="D356" s="3" t="s">
        <v>204</v>
      </c>
      <c r="E356" s="80">
        <f t="shared" si="34"/>
        <v>3.6666666666666665</v>
      </c>
      <c r="F356" s="41">
        <v>1</v>
      </c>
      <c r="G356" s="44"/>
      <c r="H356" s="47">
        <f t="shared" si="35"/>
        <v>1</v>
      </c>
      <c r="I356" s="50">
        <v>0</v>
      </c>
      <c r="J356" s="73">
        <v>5</v>
      </c>
      <c r="K356" s="76">
        <v>6</v>
      </c>
      <c r="L356" s="27"/>
      <c r="M356" s="53"/>
      <c r="N356" s="56">
        <f>AVERAGE(K356:M356)</f>
        <v>6</v>
      </c>
      <c r="O356" s="56">
        <v>6</v>
      </c>
      <c r="P356" s="56">
        <v>6</v>
      </c>
      <c r="Q356" s="59">
        <v>4</v>
      </c>
      <c r="R356" s="62"/>
      <c r="S356" s="66">
        <f t="shared" si="36"/>
        <v>4</v>
      </c>
      <c r="T356" s="69"/>
    </row>
    <row r="357" spans="1:20" ht="15.75" thickBot="1">
      <c r="A357">
        <v>32</v>
      </c>
      <c r="B357" s="36" t="s">
        <v>353</v>
      </c>
      <c r="C357" s="37" t="s">
        <v>352</v>
      </c>
      <c r="D357" s="38" t="s">
        <v>354</v>
      </c>
      <c r="E357" s="84">
        <f>AVERAGE(E355:E356)</f>
        <v>3.458333333333333</v>
      </c>
      <c r="F357" s="42"/>
      <c r="G357" s="45"/>
      <c r="H357" s="48"/>
      <c r="I357" s="51"/>
      <c r="J357" s="74"/>
      <c r="K357" s="77"/>
      <c r="L357" s="39"/>
      <c r="M357" s="54"/>
      <c r="N357" s="57"/>
      <c r="O357" s="57"/>
      <c r="P357" s="57"/>
      <c r="Q357" s="60"/>
      <c r="R357" s="64"/>
      <c r="S357" s="67"/>
      <c r="T357" s="71"/>
    </row>
    <row r="358" spans="1:20">
      <c r="B358" s="29"/>
      <c r="C358" s="30"/>
      <c r="D358" s="29"/>
      <c r="E358" s="81"/>
    </row>
  </sheetData>
  <autoFilter ref="A2:T358"/>
  <sortState ref="G371:I392">
    <sortCondition ref="G371:G392"/>
  </sortState>
  <mergeCells count="2">
    <mergeCell ref="B1:E1"/>
    <mergeCell ref="F1:T1"/>
  </mergeCells>
  <pageMargins left="0.7" right="0.7" top="0.75" bottom="0.75" header="0.3" footer="0.3"/>
  <pageSetup orientation="portrait" r:id="rId1"/>
  <ignoredErrors>
    <ignoredError sqref="H3:H22 H24:H34 H338:H346 H348:H353 H355:H356 H317:H336 H307:H315 H297:H305 H282:H295 H266:H280 H257:H264 H240:H255 H224:H238 H206:H222 H193:H204 H164:H191 H137:H162 H105:H135 H92:H103 H68:H90 H47:H66 H36:H45 N3:N22 N355:N356 N348:N353 N338:N346 N24:N34 N36:N45 N47:N66 N68:N90 N92:N103 N105:N135 N137:N162 N164:N191 N193:N204 N206:N222 N224:N238 N240:N255 N257:N264 N266:N280 N282:N295 N297:N305 N307:N315 N317:N336 S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8"/>
  <sheetViews>
    <sheetView topLeftCell="B1" zoomScale="90" zoomScaleNormal="90" workbookViewId="0">
      <selection activeCell="E316" sqref="E316"/>
    </sheetView>
  </sheetViews>
  <sheetFormatPr defaultRowHeight="15" outlineLevelRow="1"/>
  <cols>
    <col min="1" max="1" width="10.85546875" style="1" hidden="1" customWidth="1"/>
    <col min="2" max="2" width="17.42578125" style="4" bestFit="1" customWidth="1"/>
    <col min="3" max="3" width="10.140625" style="13" customWidth="1"/>
    <col min="4" max="4" width="24" style="4" bestFit="1" customWidth="1"/>
    <col min="5" max="5" width="19.7109375" style="5" bestFit="1" customWidth="1"/>
    <col min="6" max="6" width="19.7109375" style="85" customWidth="1"/>
    <col min="7" max="7" width="18.140625" customWidth="1"/>
    <col min="8" max="8" width="19.5703125" customWidth="1"/>
    <col min="9" max="9" width="17.140625" customWidth="1"/>
    <col min="10" max="10" width="21.42578125" customWidth="1"/>
    <col min="11" max="11" width="15.7109375" customWidth="1"/>
    <col min="12" max="12" width="16.85546875" customWidth="1"/>
    <col min="13" max="13" width="15.140625" customWidth="1"/>
    <col min="14" max="14" width="14.7109375" customWidth="1"/>
  </cols>
  <sheetData>
    <row r="1" spans="1:14">
      <c r="B1" s="94" t="s">
        <v>376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8" customFormat="1" ht="30">
      <c r="A2" s="6" t="s">
        <v>350</v>
      </c>
      <c r="B2" s="7" t="s">
        <v>28</v>
      </c>
      <c r="C2" s="19" t="s">
        <v>351</v>
      </c>
      <c r="D2" s="7" t="s">
        <v>29</v>
      </c>
      <c r="E2" s="7" t="s">
        <v>375</v>
      </c>
      <c r="F2" s="7" t="s">
        <v>394</v>
      </c>
      <c r="G2" s="10" t="s">
        <v>360</v>
      </c>
      <c r="H2" s="10" t="s">
        <v>361</v>
      </c>
      <c r="I2" s="10" t="s">
        <v>362</v>
      </c>
      <c r="J2" s="11" t="s">
        <v>363</v>
      </c>
      <c r="K2" s="10" t="s">
        <v>359</v>
      </c>
      <c r="L2" s="10" t="s">
        <v>358</v>
      </c>
      <c r="M2" s="10" t="s">
        <v>357</v>
      </c>
      <c r="N2" s="10" t="s">
        <v>356</v>
      </c>
    </row>
    <row r="3" spans="1:14" hidden="1" outlineLevel="1">
      <c r="A3">
        <v>11</v>
      </c>
      <c r="B3" s="3" t="s">
        <v>30</v>
      </c>
      <c r="C3" s="9">
        <v>1119</v>
      </c>
      <c r="D3" s="3" t="s">
        <v>48</v>
      </c>
      <c r="E3" s="16">
        <v>209401.22716458689</v>
      </c>
      <c r="F3" s="86">
        <v>3</v>
      </c>
      <c r="G3" s="17">
        <f>H3+I3</f>
        <v>94230.5522240641</v>
      </c>
      <c r="H3" s="17">
        <f>E3*0.45</f>
        <v>94230.5522240641</v>
      </c>
      <c r="I3" s="17">
        <v>0</v>
      </c>
      <c r="J3" s="12">
        <f>G3/E3</f>
        <v>0.45</v>
      </c>
      <c r="K3" s="9"/>
      <c r="L3" s="9"/>
      <c r="M3" s="9"/>
      <c r="N3" s="9"/>
    </row>
    <row r="4" spans="1:14" hidden="1" outlineLevel="1">
      <c r="A4">
        <v>11</v>
      </c>
      <c r="B4" s="3" t="s">
        <v>30</v>
      </c>
      <c r="C4" s="9">
        <v>1107</v>
      </c>
      <c r="D4" s="3" t="s">
        <v>49</v>
      </c>
      <c r="E4" s="16">
        <v>150129.4705609688</v>
      </c>
      <c r="F4" s="86">
        <v>3</v>
      </c>
      <c r="G4" s="17">
        <f t="shared" ref="G4:G66" si="0">H4+I4</f>
        <v>67558.261752435967</v>
      </c>
      <c r="H4" s="17">
        <f t="shared" ref="H4:H6" si="1">E4*0.45</f>
        <v>67558.261752435967</v>
      </c>
      <c r="I4" s="17">
        <v>0</v>
      </c>
      <c r="J4" s="12">
        <f t="shared" ref="J4:J67" si="2">G4/E4</f>
        <v>0.45000000000000007</v>
      </c>
      <c r="K4" s="9"/>
      <c r="L4" s="9"/>
      <c r="M4" s="9"/>
      <c r="N4" s="9"/>
    </row>
    <row r="5" spans="1:14" hidden="1" outlineLevel="1">
      <c r="A5">
        <v>11</v>
      </c>
      <c r="B5" s="3" t="s">
        <v>30</v>
      </c>
      <c r="C5" s="9">
        <v>1118</v>
      </c>
      <c r="D5" s="3" t="s">
        <v>50</v>
      </c>
      <c r="E5" s="16">
        <v>138474.74404130544</v>
      </c>
      <c r="F5" s="86">
        <v>3</v>
      </c>
      <c r="G5" s="17">
        <f t="shared" si="0"/>
        <v>62313.634818587452</v>
      </c>
      <c r="H5" s="17">
        <f t="shared" si="1"/>
        <v>62313.634818587452</v>
      </c>
      <c r="I5" s="17">
        <v>0</v>
      </c>
      <c r="J5" s="12">
        <f t="shared" si="2"/>
        <v>0.45</v>
      </c>
      <c r="K5" s="9"/>
      <c r="L5" s="9"/>
      <c r="M5" s="9"/>
      <c r="N5" s="9"/>
    </row>
    <row r="6" spans="1:14" hidden="1" outlineLevel="1">
      <c r="A6">
        <v>11</v>
      </c>
      <c r="B6" s="3" t="s">
        <v>30</v>
      </c>
      <c r="C6" s="9">
        <v>1101</v>
      </c>
      <c r="D6" s="3" t="s">
        <v>51</v>
      </c>
      <c r="E6" s="16">
        <v>136823.48609372249</v>
      </c>
      <c r="F6" s="86">
        <v>3</v>
      </c>
      <c r="G6" s="17">
        <f t="shared" si="0"/>
        <v>61570.568742175121</v>
      </c>
      <c r="H6" s="17">
        <f t="shared" si="1"/>
        <v>61570.568742175121</v>
      </c>
      <c r="I6" s="17">
        <v>0</v>
      </c>
      <c r="J6" s="12">
        <f t="shared" si="2"/>
        <v>0.45</v>
      </c>
      <c r="K6" s="9"/>
      <c r="L6" s="9"/>
      <c r="M6" s="9"/>
      <c r="N6" s="9"/>
    </row>
    <row r="7" spans="1:14" hidden="1" outlineLevel="1">
      <c r="A7">
        <v>11</v>
      </c>
      <c r="B7" s="3" t="s">
        <v>30</v>
      </c>
      <c r="C7" s="9">
        <v>1111</v>
      </c>
      <c r="D7" s="3" t="s">
        <v>52</v>
      </c>
      <c r="E7" s="16">
        <v>187745.62004343688</v>
      </c>
      <c r="F7" s="86">
        <v>4</v>
      </c>
      <c r="G7" s="17">
        <f t="shared" si="0"/>
        <v>112647.37202606212</v>
      </c>
      <c r="H7" s="17">
        <v>0</v>
      </c>
      <c r="I7" s="17">
        <f>E7*0.6</f>
        <v>112647.37202606212</v>
      </c>
      <c r="J7" s="12">
        <f t="shared" si="2"/>
        <v>0.6</v>
      </c>
      <c r="K7" s="9"/>
      <c r="L7" s="9"/>
      <c r="M7" s="9"/>
      <c r="N7" s="9"/>
    </row>
    <row r="8" spans="1:14" hidden="1" outlineLevel="1">
      <c r="A8">
        <v>11</v>
      </c>
      <c r="B8" s="3" t="s">
        <v>30</v>
      </c>
      <c r="C8" s="9">
        <v>1104</v>
      </c>
      <c r="D8" s="3" t="s">
        <v>53</v>
      </c>
      <c r="E8" s="16">
        <v>100741.07557313838</v>
      </c>
      <c r="F8" s="86">
        <v>3</v>
      </c>
      <c r="G8" s="17">
        <f t="shared" si="0"/>
        <v>45333.484007912273</v>
      </c>
      <c r="H8" s="17">
        <f t="shared" ref="H8:H12" si="3">E8*0.45</f>
        <v>45333.484007912273</v>
      </c>
      <c r="I8" s="17">
        <v>0</v>
      </c>
      <c r="J8" s="12">
        <f t="shared" si="2"/>
        <v>0.45</v>
      </c>
      <c r="K8" s="9"/>
      <c r="L8" s="9"/>
      <c r="M8" s="9"/>
      <c r="N8" s="9"/>
    </row>
    <row r="9" spans="1:14" hidden="1" outlineLevel="1">
      <c r="A9">
        <v>11</v>
      </c>
      <c r="B9" s="3" t="s">
        <v>30</v>
      </c>
      <c r="C9" s="9">
        <v>1103</v>
      </c>
      <c r="D9" s="3" t="s">
        <v>54</v>
      </c>
      <c r="E9" s="16">
        <v>101890.0901565502</v>
      </c>
      <c r="F9" s="86">
        <v>3</v>
      </c>
      <c r="G9" s="17">
        <f t="shared" si="0"/>
        <v>45850.540570447592</v>
      </c>
      <c r="H9" s="17">
        <f t="shared" si="3"/>
        <v>45850.540570447592</v>
      </c>
      <c r="I9" s="17">
        <v>0</v>
      </c>
      <c r="J9" s="12">
        <f t="shared" si="2"/>
        <v>0.45</v>
      </c>
      <c r="K9" s="9"/>
      <c r="L9" s="9"/>
      <c r="M9" s="9"/>
      <c r="N9" s="9"/>
    </row>
    <row r="10" spans="1:14" hidden="1" outlineLevel="1">
      <c r="A10">
        <v>11</v>
      </c>
      <c r="B10" s="3" t="s">
        <v>30</v>
      </c>
      <c r="C10" s="9">
        <v>1114</v>
      </c>
      <c r="D10" s="3" t="s">
        <v>55</v>
      </c>
      <c r="E10" s="16">
        <v>96086.996997624694</v>
      </c>
      <c r="F10" s="86">
        <v>3</v>
      </c>
      <c r="G10" s="17">
        <f t="shared" si="0"/>
        <v>43239.148648931114</v>
      </c>
      <c r="H10" s="17">
        <f t="shared" si="3"/>
        <v>43239.148648931114</v>
      </c>
      <c r="I10" s="17">
        <v>0</v>
      </c>
      <c r="J10" s="12">
        <f t="shared" si="2"/>
        <v>0.45</v>
      </c>
      <c r="K10" s="9"/>
      <c r="L10" s="9"/>
      <c r="M10" s="9"/>
      <c r="N10" s="9"/>
    </row>
    <row r="11" spans="1:14" hidden="1" outlineLevel="1">
      <c r="A11">
        <v>11</v>
      </c>
      <c r="B11" s="3" t="s">
        <v>30</v>
      </c>
      <c r="C11" s="9">
        <v>1106</v>
      </c>
      <c r="D11" s="3" t="s">
        <v>56</v>
      </c>
      <c r="E11" s="16">
        <v>110079.72112472494</v>
      </c>
      <c r="F11" s="86">
        <v>3</v>
      </c>
      <c r="G11" s="17">
        <f t="shared" si="0"/>
        <v>49535.874506126223</v>
      </c>
      <c r="H11" s="17">
        <f t="shared" si="3"/>
        <v>49535.874506126223</v>
      </c>
      <c r="I11" s="17">
        <v>0</v>
      </c>
      <c r="J11" s="12">
        <f t="shared" si="2"/>
        <v>0.45</v>
      </c>
      <c r="K11" s="9"/>
      <c r="L11" s="9"/>
      <c r="M11" s="9"/>
      <c r="N11" s="9"/>
    </row>
    <row r="12" spans="1:14" hidden="1" outlineLevel="1">
      <c r="A12">
        <v>11</v>
      </c>
      <c r="B12" s="3" t="s">
        <v>30</v>
      </c>
      <c r="C12" s="9">
        <v>1115</v>
      </c>
      <c r="D12" s="3" t="s">
        <v>57</v>
      </c>
      <c r="E12" s="16">
        <v>151134.48471274233</v>
      </c>
      <c r="F12" s="86">
        <v>3</v>
      </c>
      <c r="G12" s="17">
        <f t="shared" si="0"/>
        <v>68010.51812073405</v>
      </c>
      <c r="H12" s="17">
        <f t="shared" si="3"/>
        <v>68010.51812073405</v>
      </c>
      <c r="I12" s="17">
        <v>0</v>
      </c>
      <c r="J12" s="12">
        <f t="shared" si="2"/>
        <v>0.45</v>
      </c>
      <c r="K12" s="9"/>
      <c r="L12" s="9"/>
      <c r="M12" s="9"/>
      <c r="N12" s="9"/>
    </row>
    <row r="13" spans="1:14" hidden="1" outlineLevel="1">
      <c r="A13">
        <v>11</v>
      </c>
      <c r="B13" s="3" t="s">
        <v>30</v>
      </c>
      <c r="C13" s="9">
        <v>1105</v>
      </c>
      <c r="D13" s="3" t="s">
        <v>58</v>
      </c>
      <c r="E13" s="16">
        <v>54026.242566495253</v>
      </c>
      <c r="F13" s="86">
        <v>2</v>
      </c>
      <c r="G13" s="17">
        <f t="shared" si="0"/>
        <v>16207.872769948575</v>
      </c>
      <c r="H13" s="17">
        <f>E13*0.3</f>
        <v>16207.872769948575</v>
      </c>
      <c r="I13" s="17">
        <v>0</v>
      </c>
      <c r="J13" s="12">
        <f t="shared" si="2"/>
        <v>0.3</v>
      </c>
      <c r="K13" s="9"/>
      <c r="L13" s="9"/>
      <c r="M13" s="9"/>
      <c r="N13" s="9"/>
    </row>
    <row r="14" spans="1:14" hidden="1" outlineLevel="1">
      <c r="A14">
        <v>11</v>
      </c>
      <c r="B14" s="3" t="s">
        <v>30</v>
      </c>
      <c r="C14" s="9">
        <v>1113</v>
      </c>
      <c r="D14" s="3" t="s">
        <v>59</v>
      </c>
      <c r="E14" s="16">
        <v>154956.5570402719</v>
      </c>
      <c r="F14" s="86">
        <v>3</v>
      </c>
      <c r="G14" s="17">
        <f t="shared" si="0"/>
        <v>69730.450668122357</v>
      </c>
      <c r="H14" s="17">
        <f t="shared" ref="H14:H15" si="4">E14*0.45</f>
        <v>69730.450668122357</v>
      </c>
      <c r="I14" s="17">
        <v>0</v>
      </c>
      <c r="J14" s="12">
        <f t="shared" si="2"/>
        <v>0.45</v>
      </c>
      <c r="K14" s="9"/>
      <c r="L14" s="9"/>
      <c r="M14" s="9"/>
      <c r="N14" s="9"/>
    </row>
    <row r="15" spans="1:14" hidden="1" outlineLevel="1">
      <c r="A15">
        <v>11</v>
      </c>
      <c r="B15" s="3" t="s">
        <v>30</v>
      </c>
      <c r="C15" s="9">
        <v>1116</v>
      </c>
      <c r="D15" s="3" t="s">
        <v>60</v>
      </c>
      <c r="E15" s="16">
        <v>240360.31056202852</v>
      </c>
      <c r="F15" s="86">
        <v>3</v>
      </c>
      <c r="G15" s="17">
        <f t="shared" si="0"/>
        <v>108162.13975291283</v>
      </c>
      <c r="H15" s="17">
        <f t="shared" si="4"/>
        <v>108162.13975291283</v>
      </c>
      <c r="I15" s="17">
        <v>0</v>
      </c>
      <c r="J15" s="12">
        <f t="shared" si="2"/>
        <v>0.44999999999999996</v>
      </c>
      <c r="K15" s="9"/>
      <c r="L15" s="9"/>
      <c r="M15" s="9"/>
      <c r="N15" s="9"/>
    </row>
    <row r="16" spans="1:14" hidden="1" outlineLevel="1">
      <c r="A16">
        <v>11</v>
      </c>
      <c r="B16" s="3" t="s">
        <v>30</v>
      </c>
      <c r="C16" s="9">
        <v>1110</v>
      </c>
      <c r="D16" s="3" t="s">
        <v>61</v>
      </c>
      <c r="E16" s="16">
        <v>122322.82423929861</v>
      </c>
      <c r="F16" s="86">
        <v>4</v>
      </c>
      <c r="G16" s="17">
        <f t="shared" si="0"/>
        <v>73393.694543579171</v>
      </c>
      <c r="H16" s="17">
        <v>0</v>
      </c>
      <c r="I16" s="17">
        <f>E16*0.6</f>
        <v>73393.694543579171</v>
      </c>
      <c r="J16" s="12">
        <f t="shared" si="2"/>
        <v>0.6</v>
      </c>
      <c r="K16" s="9"/>
      <c r="L16" s="9"/>
      <c r="M16" s="9"/>
      <c r="N16" s="9"/>
    </row>
    <row r="17" spans="1:14" hidden="1" outlineLevel="1">
      <c r="A17">
        <v>11</v>
      </c>
      <c r="B17" s="3" t="s">
        <v>30</v>
      </c>
      <c r="C17" s="9">
        <v>1109</v>
      </c>
      <c r="D17" s="3" t="s">
        <v>62</v>
      </c>
      <c r="E17" s="16">
        <v>106810.77539162071</v>
      </c>
      <c r="F17" s="86">
        <v>3</v>
      </c>
      <c r="G17" s="17">
        <f t="shared" si="0"/>
        <v>48064.848926229322</v>
      </c>
      <c r="H17" s="17">
        <f t="shared" ref="H17:H18" si="5">E17*0.45</f>
        <v>48064.848926229322</v>
      </c>
      <c r="I17" s="17">
        <v>0</v>
      </c>
      <c r="J17" s="12">
        <f t="shared" si="2"/>
        <v>0.45</v>
      </c>
      <c r="K17" s="9"/>
      <c r="L17" s="9"/>
      <c r="M17" s="9"/>
      <c r="N17" s="9"/>
    </row>
    <row r="18" spans="1:14" hidden="1" outlineLevel="1">
      <c r="A18">
        <v>11</v>
      </c>
      <c r="B18" s="3" t="s">
        <v>30</v>
      </c>
      <c r="C18" s="9">
        <v>1108</v>
      </c>
      <c r="D18" s="3" t="s">
        <v>63</v>
      </c>
      <c r="E18" s="16">
        <v>138636.56310179186</v>
      </c>
      <c r="F18" s="86">
        <v>3</v>
      </c>
      <c r="G18" s="17">
        <f t="shared" si="0"/>
        <v>62386.45339580634</v>
      </c>
      <c r="H18" s="17">
        <f t="shared" si="5"/>
        <v>62386.45339580634</v>
      </c>
      <c r="I18" s="17">
        <v>0</v>
      </c>
      <c r="J18" s="12">
        <f t="shared" si="2"/>
        <v>0.45</v>
      </c>
      <c r="K18" s="9"/>
      <c r="L18" s="9"/>
      <c r="M18" s="9"/>
      <c r="N18" s="9"/>
    </row>
    <row r="19" spans="1:14" hidden="1" outlineLevel="1">
      <c r="A19">
        <v>11</v>
      </c>
      <c r="B19" s="3" t="s">
        <v>30</v>
      </c>
      <c r="C19" s="9">
        <v>1120</v>
      </c>
      <c r="D19" s="3" t="s">
        <v>30</v>
      </c>
      <c r="E19" s="16">
        <v>188308.77233394008</v>
      </c>
      <c r="F19" s="86">
        <v>2</v>
      </c>
      <c r="G19" s="17">
        <f t="shared" si="0"/>
        <v>56492.631700182021</v>
      </c>
      <c r="H19" s="17">
        <f>E19*0.3</f>
        <v>56492.631700182021</v>
      </c>
      <c r="I19" s="17">
        <v>0</v>
      </c>
      <c r="J19" s="12">
        <f t="shared" si="2"/>
        <v>0.3</v>
      </c>
      <c r="K19" s="9"/>
      <c r="L19" s="9"/>
      <c r="M19" s="9"/>
      <c r="N19" s="9"/>
    </row>
    <row r="20" spans="1:14" hidden="1" outlineLevel="1">
      <c r="A20">
        <v>11</v>
      </c>
      <c r="B20" s="3" t="s">
        <v>30</v>
      </c>
      <c r="C20" s="9">
        <v>1112</v>
      </c>
      <c r="D20" s="3" t="s">
        <v>64</v>
      </c>
      <c r="E20" s="16">
        <v>152819.77190125774</v>
      </c>
      <c r="F20" s="86">
        <v>3</v>
      </c>
      <c r="G20" s="17">
        <f t="shared" si="0"/>
        <v>68768.89735556599</v>
      </c>
      <c r="H20" s="17">
        <f t="shared" ref="H20:H22" si="6">E20*0.45</f>
        <v>68768.89735556599</v>
      </c>
      <c r="I20" s="17">
        <v>0</v>
      </c>
      <c r="J20" s="12">
        <f t="shared" si="2"/>
        <v>0.45</v>
      </c>
      <c r="K20" s="9"/>
      <c r="L20" s="9"/>
      <c r="M20" s="9"/>
      <c r="N20" s="9"/>
    </row>
    <row r="21" spans="1:14" hidden="1" outlineLevel="1">
      <c r="A21">
        <v>11</v>
      </c>
      <c r="B21" s="3" t="s">
        <v>30</v>
      </c>
      <c r="C21" s="9">
        <v>1117</v>
      </c>
      <c r="D21" s="3" t="s">
        <v>65</v>
      </c>
      <c r="E21" s="16">
        <v>111377.551474327</v>
      </c>
      <c r="F21" s="86">
        <v>3</v>
      </c>
      <c r="G21" s="17">
        <f t="shared" si="0"/>
        <v>50119.898163447149</v>
      </c>
      <c r="H21" s="17">
        <f t="shared" si="6"/>
        <v>50119.898163447149</v>
      </c>
      <c r="I21" s="17">
        <v>0</v>
      </c>
      <c r="J21" s="12">
        <f t="shared" si="2"/>
        <v>0.44999999999999996</v>
      </c>
      <c r="K21" s="9"/>
      <c r="L21" s="9"/>
      <c r="M21" s="9"/>
      <c r="N21" s="9"/>
    </row>
    <row r="22" spans="1:14" hidden="1" outlineLevel="1">
      <c r="A22">
        <v>11</v>
      </c>
      <c r="B22" s="3" t="s">
        <v>30</v>
      </c>
      <c r="C22" s="9">
        <v>1102</v>
      </c>
      <c r="D22" s="3" t="s">
        <v>66</v>
      </c>
      <c r="E22" s="16">
        <v>231647.7149201672</v>
      </c>
      <c r="F22" s="86">
        <v>3</v>
      </c>
      <c r="G22" s="17">
        <f t="shared" si="0"/>
        <v>104241.47171407525</v>
      </c>
      <c r="H22" s="17">
        <f t="shared" si="6"/>
        <v>104241.47171407525</v>
      </c>
      <c r="I22" s="17">
        <v>0</v>
      </c>
      <c r="J22" s="12">
        <f t="shared" si="2"/>
        <v>0.45</v>
      </c>
      <c r="K22" s="9"/>
      <c r="L22" s="9"/>
      <c r="M22" s="9"/>
      <c r="N22" s="9"/>
    </row>
    <row r="23" spans="1:14" collapsed="1">
      <c r="A23">
        <v>11</v>
      </c>
      <c r="B23" s="3" t="s">
        <v>30</v>
      </c>
      <c r="C23" s="9" t="s">
        <v>352</v>
      </c>
      <c r="D23" s="3" t="s">
        <v>354</v>
      </c>
      <c r="E23" s="16">
        <f>SUM(E3:E22)</f>
        <v>2883774.0000000005</v>
      </c>
      <c r="F23" s="86"/>
      <c r="G23" s="88">
        <f>SUM(G3:G22)</f>
        <v>1307858.3144073449</v>
      </c>
      <c r="H23" s="88">
        <f>SUM(H3:H22)</f>
        <v>1121817.2478377037</v>
      </c>
      <c r="I23" s="88">
        <f>SUM(I3:I22)</f>
        <v>186041.06656964129</v>
      </c>
      <c r="J23" s="89">
        <f t="shared" si="2"/>
        <v>0.45352316596492814</v>
      </c>
      <c r="K23" s="9"/>
      <c r="L23" s="9"/>
      <c r="M23" s="9"/>
      <c r="N23" s="9"/>
    </row>
    <row r="24" spans="1:14" hidden="1" outlineLevel="1">
      <c r="A24">
        <v>12</v>
      </c>
      <c r="B24" s="3" t="s">
        <v>31</v>
      </c>
      <c r="C24" s="9">
        <v>1209</v>
      </c>
      <c r="D24" s="3" t="s">
        <v>67</v>
      </c>
      <c r="E24" s="16">
        <v>32449.365865075797</v>
      </c>
      <c r="F24" s="86">
        <v>4</v>
      </c>
      <c r="G24" s="17">
        <f t="shared" si="0"/>
        <v>19469.619519045478</v>
      </c>
      <c r="H24" s="17">
        <v>0</v>
      </c>
      <c r="I24" s="17">
        <f t="shared" ref="I24:I26" si="7">E24*0.6</f>
        <v>19469.619519045478</v>
      </c>
      <c r="J24" s="12">
        <f t="shared" si="2"/>
        <v>0.6</v>
      </c>
      <c r="K24" s="9"/>
      <c r="L24" s="9"/>
      <c r="M24" s="9"/>
      <c r="N24" s="9"/>
    </row>
    <row r="25" spans="1:14" hidden="1" outlineLevel="1">
      <c r="A25">
        <v>12</v>
      </c>
      <c r="B25" s="3" t="s">
        <v>31</v>
      </c>
      <c r="C25" s="9">
        <v>1201</v>
      </c>
      <c r="D25" s="3" t="s">
        <v>68</v>
      </c>
      <c r="E25" s="16">
        <v>37670.371972387737</v>
      </c>
      <c r="F25" s="86">
        <v>4</v>
      </c>
      <c r="G25" s="17">
        <f t="shared" si="0"/>
        <v>22602.223183432641</v>
      </c>
      <c r="H25" s="17">
        <v>0</v>
      </c>
      <c r="I25" s="17">
        <f t="shared" si="7"/>
        <v>22602.223183432641</v>
      </c>
      <c r="J25" s="12">
        <f t="shared" si="2"/>
        <v>0.6</v>
      </c>
      <c r="K25" s="9"/>
      <c r="L25" s="9"/>
      <c r="M25" s="9"/>
      <c r="N25" s="9"/>
    </row>
    <row r="26" spans="1:14" hidden="1" outlineLevel="1">
      <c r="A26">
        <v>12</v>
      </c>
      <c r="B26" s="3" t="s">
        <v>31</v>
      </c>
      <c r="C26" s="9">
        <v>1208</v>
      </c>
      <c r="D26" s="3" t="s">
        <v>69</v>
      </c>
      <c r="E26" s="16">
        <v>30799.474628888838</v>
      </c>
      <c r="F26" s="86">
        <v>4</v>
      </c>
      <c r="G26" s="17">
        <f t="shared" si="0"/>
        <v>18479.684777333303</v>
      </c>
      <c r="H26" s="17">
        <v>0</v>
      </c>
      <c r="I26" s="17">
        <f t="shared" si="7"/>
        <v>18479.684777333303</v>
      </c>
      <c r="J26" s="12">
        <f t="shared" si="2"/>
        <v>0.6</v>
      </c>
      <c r="K26" s="9"/>
      <c r="L26" s="9"/>
      <c r="M26" s="9"/>
      <c r="N26" s="9"/>
    </row>
    <row r="27" spans="1:14" hidden="1" outlineLevel="1">
      <c r="A27">
        <v>12</v>
      </c>
      <c r="B27" s="3" t="s">
        <v>31</v>
      </c>
      <c r="C27" s="9">
        <v>1203</v>
      </c>
      <c r="D27" s="3" t="s">
        <v>70</v>
      </c>
      <c r="E27" s="16">
        <v>18887.860778577433</v>
      </c>
      <c r="F27" s="86">
        <v>3</v>
      </c>
      <c r="G27" s="17">
        <f t="shared" si="0"/>
        <v>8499.5373503598457</v>
      </c>
      <c r="H27" s="17">
        <f>E27*0.45</f>
        <v>8499.5373503598457</v>
      </c>
      <c r="I27" s="17">
        <v>0</v>
      </c>
      <c r="J27" s="12">
        <f t="shared" si="2"/>
        <v>0.45000000000000007</v>
      </c>
      <c r="K27" s="9"/>
      <c r="L27" s="9"/>
      <c r="M27" s="9"/>
      <c r="N27" s="9"/>
    </row>
    <row r="28" spans="1:14" hidden="1" outlineLevel="1">
      <c r="A28">
        <v>12</v>
      </c>
      <c r="B28" s="3" t="s">
        <v>31</v>
      </c>
      <c r="C28" s="9">
        <v>1211</v>
      </c>
      <c r="D28" s="3" t="s">
        <v>71</v>
      </c>
      <c r="E28" s="16">
        <v>142069.26221569639</v>
      </c>
      <c r="F28" s="86">
        <v>4</v>
      </c>
      <c r="G28" s="17">
        <f t="shared" si="0"/>
        <v>85241.557329417832</v>
      </c>
      <c r="H28" s="17">
        <v>0</v>
      </c>
      <c r="I28" s="17">
        <f>E28*0.6</f>
        <v>85241.557329417832</v>
      </c>
      <c r="J28" s="12">
        <f t="shared" si="2"/>
        <v>0.6</v>
      </c>
      <c r="K28" s="9"/>
      <c r="L28" s="9"/>
      <c r="M28" s="9"/>
      <c r="N28" s="9"/>
    </row>
    <row r="29" spans="1:14" hidden="1" outlineLevel="1">
      <c r="A29">
        <v>12</v>
      </c>
      <c r="B29" s="3" t="s">
        <v>31</v>
      </c>
      <c r="C29" s="9">
        <v>1204</v>
      </c>
      <c r="D29" s="3" t="s">
        <v>72</v>
      </c>
      <c r="E29" s="16">
        <v>112954.51460811826</v>
      </c>
      <c r="F29" s="86">
        <v>5</v>
      </c>
      <c r="G29" s="17">
        <f t="shared" si="0"/>
        <v>84715.885956088692</v>
      </c>
      <c r="H29" s="17">
        <v>0</v>
      </c>
      <c r="I29" s="17">
        <f>E29*0.75</f>
        <v>84715.885956088692</v>
      </c>
      <c r="J29" s="12">
        <f t="shared" si="2"/>
        <v>0.75</v>
      </c>
      <c r="K29" s="9"/>
      <c r="L29" s="9"/>
      <c r="M29" s="9"/>
      <c r="N29" s="9"/>
    </row>
    <row r="30" spans="1:14" hidden="1" outlineLevel="1">
      <c r="A30">
        <v>12</v>
      </c>
      <c r="B30" s="3" t="s">
        <v>31</v>
      </c>
      <c r="C30" s="9">
        <v>1202</v>
      </c>
      <c r="D30" s="3" t="s">
        <v>73</v>
      </c>
      <c r="E30" s="16">
        <v>45448.170313566072</v>
      </c>
      <c r="F30" s="86">
        <v>4</v>
      </c>
      <c r="G30" s="17">
        <f t="shared" si="0"/>
        <v>27268.902188139644</v>
      </c>
      <c r="H30" s="17">
        <v>0</v>
      </c>
      <c r="I30" s="17">
        <f>E30*0.6</f>
        <v>27268.902188139644</v>
      </c>
      <c r="J30" s="12">
        <f t="shared" si="2"/>
        <v>0.6</v>
      </c>
      <c r="K30" s="9"/>
      <c r="L30" s="9"/>
      <c r="M30" s="9"/>
      <c r="N30" s="9"/>
    </row>
    <row r="31" spans="1:14" hidden="1" outlineLevel="1">
      <c r="A31">
        <v>12</v>
      </c>
      <c r="B31" s="3" t="s">
        <v>31</v>
      </c>
      <c r="C31" s="9">
        <v>1206</v>
      </c>
      <c r="D31" s="3" t="s">
        <v>74</v>
      </c>
      <c r="E31" s="16">
        <v>72444.86038442784</v>
      </c>
      <c r="F31" s="86">
        <v>3</v>
      </c>
      <c r="G31" s="17">
        <f t="shared" si="0"/>
        <v>32600.18717299253</v>
      </c>
      <c r="H31" s="17">
        <f>E31*0.45</f>
        <v>32600.18717299253</v>
      </c>
      <c r="I31" s="17">
        <v>0</v>
      </c>
      <c r="J31" s="12">
        <f t="shared" si="2"/>
        <v>0.45</v>
      </c>
      <c r="K31" s="9"/>
      <c r="L31" s="9"/>
      <c r="M31" s="9"/>
      <c r="N31" s="9"/>
    </row>
    <row r="32" spans="1:14" hidden="1" outlineLevel="1">
      <c r="A32">
        <v>12</v>
      </c>
      <c r="B32" s="3" t="s">
        <v>31</v>
      </c>
      <c r="C32" s="9">
        <v>1207</v>
      </c>
      <c r="D32" s="3" t="s">
        <v>75</v>
      </c>
      <c r="E32" s="16">
        <v>19849.878318599498</v>
      </c>
      <c r="F32" s="86">
        <v>4</v>
      </c>
      <c r="G32" s="17">
        <f t="shared" si="0"/>
        <v>11909.926991159698</v>
      </c>
      <c r="H32" s="17">
        <v>0</v>
      </c>
      <c r="I32" s="17">
        <f>E32*0.6</f>
        <v>11909.926991159698</v>
      </c>
      <c r="J32" s="12">
        <f t="shared" si="2"/>
        <v>0.6</v>
      </c>
      <c r="K32" s="9"/>
      <c r="L32" s="9"/>
      <c r="M32" s="9"/>
      <c r="N32" s="9"/>
    </row>
    <row r="33" spans="1:14" hidden="1" outlineLevel="1">
      <c r="A33">
        <v>12</v>
      </c>
      <c r="B33" s="3" t="s">
        <v>31</v>
      </c>
      <c r="C33" s="9">
        <v>1205</v>
      </c>
      <c r="D33" s="3" t="s">
        <v>76</v>
      </c>
      <c r="E33" s="16">
        <v>21630.414125228337</v>
      </c>
      <c r="F33" s="86">
        <v>3</v>
      </c>
      <c r="G33" s="17">
        <f t="shared" si="0"/>
        <v>9733.6863563527513</v>
      </c>
      <c r="H33" s="17">
        <f>E33*0.45</f>
        <v>9733.6863563527513</v>
      </c>
      <c r="I33" s="17">
        <v>0</v>
      </c>
      <c r="J33" s="12">
        <f t="shared" si="2"/>
        <v>0.44999999999999996</v>
      </c>
      <c r="K33" s="9"/>
      <c r="L33" s="9"/>
      <c r="M33" s="9"/>
      <c r="N33" s="9"/>
    </row>
    <row r="34" spans="1:14" hidden="1" outlineLevel="1">
      <c r="A34">
        <v>12</v>
      </c>
      <c r="B34" s="3" t="s">
        <v>31</v>
      </c>
      <c r="C34" s="9">
        <v>1210</v>
      </c>
      <c r="D34" s="3" t="s">
        <v>77</v>
      </c>
      <c r="E34" s="16">
        <v>32607.826789433806</v>
      </c>
      <c r="F34" s="86">
        <v>5</v>
      </c>
      <c r="G34" s="17">
        <f t="shared" si="0"/>
        <v>24455.870092075354</v>
      </c>
      <c r="H34" s="17">
        <v>0</v>
      </c>
      <c r="I34" s="17">
        <f>E34*0.75</f>
        <v>24455.870092075354</v>
      </c>
      <c r="J34" s="12">
        <f t="shared" si="2"/>
        <v>0.75</v>
      </c>
      <c r="K34" s="9"/>
      <c r="L34" s="9"/>
      <c r="M34" s="9"/>
      <c r="N34" s="9"/>
    </row>
    <row r="35" spans="1:14" collapsed="1">
      <c r="A35">
        <v>12</v>
      </c>
      <c r="B35" s="3" t="s">
        <v>31</v>
      </c>
      <c r="C35" s="9" t="s">
        <v>352</v>
      </c>
      <c r="D35" s="3" t="s">
        <v>354</v>
      </c>
      <c r="E35" s="16">
        <f>SUM(E24:E34)</f>
        <v>566812</v>
      </c>
      <c r="F35" s="86"/>
      <c r="G35" s="88">
        <f>SUM(G24:G34)</f>
        <v>344977.08091639774</v>
      </c>
      <c r="H35" s="88">
        <f t="shared" ref="H35:I35" si="8">SUM(H24:H34)</f>
        <v>50833.410879705123</v>
      </c>
      <c r="I35" s="88">
        <f t="shared" si="8"/>
        <v>294143.67003669264</v>
      </c>
      <c r="J35" s="89">
        <f t="shared" si="2"/>
        <v>0.60862698904821655</v>
      </c>
      <c r="K35" s="9"/>
      <c r="L35" s="9"/>
      <c r="M35" s="9"/>
      <c r="N35" s="9"/>
    </row>
    <row r="36" spans="1:14" hidden="1" outlineLevel="1">
      <c r="A36">
        <v>13</v>
      </c>
      <c r="B36" s="3" t="s">
        <v>32</v>
      </c>
      <c r="C36" s="9">
        <v>1306</v>
      </c>
      <c r="D36" s="3" t="s">
        <v>78</v>
      </c>
      <c r="E36" s="16">
        <v>158522.97870542298</v>
      </c>
      <c r="F36" s="86">
        <v>3</v>
      </c>
      <c r="G36" s="17">
        <f t="shared" si="0"/>
        <v>71335.34041744034</v>
      </c>
      <c r="H36" s="17">
        <f>E36*0.45</f>
        <v>71335.34041744034</v>
      </c>
      <c r="I36" s="17">
        <v>0</v>
      </c>
      <c r="J36" s="12">
        <f t="shared" si="2"/>
        <v>0.45</v>
      </c>
      <c r="K36" s="9"/>
      <c r="L36" s="9"/>
      <c r="M36" s="9"/>
      <c r="N36" s="9"/>
    </row>
    <row r="37" spans="1:14" hidden="1" outlineLevel="1">
      <c r="A37">
        <v>13</v>
      </c>
      <c r="B37" s="3" t="s">
        <v>32</v>
      </c>
      <c r="C37" s="9">
        <v>1305</v>
      </c>
      <c r="D37" s="3" t="s">
        <v>79</v>
      </c>
      <c r="E37" s="16">
        <v>522488.48009471176</v>
      </c>
      <c r="F37" s="86">
        <v>4</v>
      </c>
      <c r="G37" s="17">
        <f t="shared" si="0"/>
        <v>313493.08805682702</v>
      </c>
      <c r="H37" s="17">
        <v>0</v>
      </c>
      <c r="I37" s="17">
        <f t="shared" ref="I37:I38" si="9">E37*0.6</f>
        <v>313493.08805682702</v>
      </c>
      <c r="J37" s="12">
        <f t="shared" si="2"/>
        <v>0.6</v>
      </c>
      <c r="K37" s="9"/>
      <c r="L37" s="9"/>
      <c r="M37" s="9"/>
      <c r="N37" s="9"/>
    </row>
    <row r="38" spans="1:14" hidden="1" outlineLevel="1">
      <c r="A38">
        <v>13</v>
      </c>
      <c r="B38" s="3" t="s">
        <v>32</v>
      </c>
      <c r="C38" s="9">
        <v>1304</v>
      </c>
      <c r="D38" s="3" t="s">
        <v>80</v>
      </c>
      <c r="E38" s="16">
        <v>155459.97570047865</v>
      </c>
      <c r="F38" s="86">
        <v>4</v>
      </c>
      <c r="G38" s="17">
        <f t="shared" si="0"/>
        <v>93275.985420287194</v>
      </c>
      <c r="H38" s="17">
        <v>0</v>
      </c>
      <c r="I38" s="17">
        <f t="shared" si="9"/>
        <v>93275.985420287194</v>
      </c>
      <c r="J38" s="12">
        <f t="shared" si="2"/>
        <v>0.6</v>
      </c>
      <c r="K38" s="9"/>
      <c r="L38" s="9"/>
      <c r="M38" s="9"/>
      <c r="N38" s="9"/>
    </row>
    <row r="39" spans="1:14" hidden="1" outlineLevel="1">
      <c r="A39">
        <v>13</v>
      </c>
      <c r="B39" s="3" t="s">
        <v>32</v>
      </c>
      <c r="C39" s="9">
        <v>1307</v>
      </c>
      <c r="D39" s="3" t="s">
        <v>81</v>
      </c>
      <c r="E39" s="16">
        <v>106145.3269758439</v>
      </c>
      <c r="F39" s="86">
        <v>3</v>
      </c>
      <c r="G39" s="17">
        <f t="shared" si="0"/>
        <v>47765.397139129753</v>
      </c>
      <c r="H39" s="17">
        <f t="shared" ref="H39:H40" si="10">E39*0.45</f>
        <v>47765.397139129753</v>
      </c>
      <c r="I39" s="17">
        <v>0</v>
      </c>
      <c r="J39" s="12">
        <f t="shared" si="2"/>
        <v>0.45</v>
      </c>
      <c r="K39" s="9"/>
      <c r="L39" s="9"/>
      <c r="M39" s="9"/>
      <c r="N39" s="9"/>
    </row>
    <row r="40" spans="1:14" hidden="1" outlineLevel="1">
      <c r="A40">
        <v>13</v>
      </c>
      <c r="B40" s="3" t="s">
        <v>32</v>
      </c>
      <c r="C40" s="9">
        <v>1309</v>
      </c>
      <c r="D40" s="3" t="s">
        <v>82</v>
      </c>
      <c r="E40" s="16">
        <v>280531.85505019751</v>
      </c>
      <c r="F40" s="86">
        <v>3</v>
      </c>
      <c r="G40" s="17">
        <f t="shared" si="0"/>
        <v>126239.33477258889</v>
      </c>
      <c r="H40" s="17">
        <f t="shared" si="10"/>
        <v>126239.33477258889</v>
      </c>
      <c r="I40" s="17">
        <v>0</v>
      </c>
      <c r="J40" s="12">
        <f t="shared" si="2"/>
        <v>0.45</v>
      </c>
      <c r="K40" s="9"/>
      <c r="L40" s="9"/>
      <c r="M40" s="9"/>
      <c r="N40" s="9"/>
    </row>
    <row r="41" spans="1:14" hidden="1" outlineLevel="1">
      <c r="A41">
        <v>13</v>
      </c>
      <c r="B41" s="3" t="s">
        <v>32</v>
      </c>
      <c r="C41" s="9">
        <v>1303</v>
      </c>
      <c r="D41" s="3" t="s">
        <v>83</v>
      </c>
      <c r="E41" s="16">
        <v>175058.6344492647</v>
      </c>
      <c r="F41" s="86">
        <v>4</v>
      </c>
      <c r="G41" s="17">
        <f t="shared" si="0"/>
        <v>105035.18066955882</v>
      </c>
      <c r="H41" s="17">
        <v>0</v>
      </c>
      <c r="I41" s="17">
        <f t="shared" ref="I41:I43" si="11">E41*0.6</f>
        <v>105035.18066955882</v>
      </c>
      <c r="J41" s="12">
        <f t="shared" si="2"/>
        <v>0.6</v>
      </c>
      <c r="K41" s="9"/>
      <c r="L41" s="9"/>
      <c r="M41" s="9"/>
      <c r="N41" s="9"/>
    </row>
    <row r="42" spans="1:14" hidden="1" outlineLevel="1">
      <c r="A42">
        <v>13</v>
      </c>
      <c r="B42" s="3" t="s">
        <v>32</v>
      </c>
      <c r="C42" s="9">
        <v>1310</v>
      </c>
      <c r="D42" s="3" t="s">
        <v>84</v>
      </c>
      <c r="E42" s="16">
        <v>303929.87146172696</v>
      </c>
      <c r="F42" s="86">
        <v>4</v>
      </c>
      <c r="G42" s="17">
        <f t="shared" si="0"/>
        <v>182357.92287703618</v>
      </c>
      <c r="H42" s="17">
        <v>0</v>
      </c>
      <c r="I42" s="17">
        <f t="shared" si="11"/>
        <v>182357.92287703618</v>
      </c>
      <c r="J42" s="12">
        <f t="shared" si="2"/>
        <v>0.6</v>
      </c>
      <c r="K42" s="9"/>
      <c r="L42" s="9"/>
      <c r="M42" s="9"/>
      <c r="N42" s="9"/>
    </row>
    <row r="43" spans="1:14" hidden="1" outlineLevel="1">
      <c r="A43">
        <v>13</v>
      </c>
      <c r="B43" s="3" t="s">
        <v>32</v>
      </c>
      <c r="C43" s="9">
        <v>1308</v>
      </c>
      <c r="D43" s="3" t="s">
        <v>85</v>
      </c>
      <c r="E43" s="16">
        <v>466112.60266475199</v>
      </c>
      <c r="F43" s="86">
        <v>4</v>
      </c>
      <c r="G43" s="17">
        <f t="shared" si="0"/>
        <v>279667.56159885117</v>
      </c>
      <c r="H43" s="17">
        <v>0</v>
      </c>
      <c r="I43" s="17">
        <f t="shared" si="11"/>
        <v>279667.56159885117</v>
      </c>
      <c r="J43" s="12">
        <f t="shared" si="2"/>
        <v>0.6</v>
      </c>
      <c r="K43" s="9"/>
      <c r="L43" s="9"/>
      <c r="M43" s="9"/>
      <c r="N43" s="9"/>
    </row>
    <row r="44" spans="1:14" hidden="1" outlineLevel="1">
      <c r="A44">
        <v>13</v>
      </c>
      <c r="B44" s="3" t="s">
        <v>32</v>
      </c>
      <c r="C44" s="9">
        <v>1301</v>
      </c>
      <c r="D44" s="3" t="s">
        <v>86</v>
      </c>
      <c r="E44" s="16">
        <v>103315.59413483462</v>
      </c>
      <c r="F44" s="86">
        <v>3</v>
      </c>
      <c r="G44" s="17">
        <f t="shared" si="0"/>
        <v>46492.017360675585</v>
      </c>
      <c r="H44" s="17">
        <f>E44*0.45</f>
        <v>46492.017360675585</v>
      </c>
      <c r="I44" s="17">
        <v>0</v>
      </c>
      <c r="J44" s="12">
        <f t="shared" si="2"/>
        <v>0.45000000000000007</v>
      </c>
      <c r="K44" s="9"/>
      <c r="L44" s="9"/>
      <c r="M44" s="9"/>
      <c r="N44" s="9"/>
    </row>
    <row r="45" spans="1:14" hidden="1" outlineLevel="1">
      <c r="A45">
        <v>13</v>
      </c>
      <c r="B45" s="3" t="s">
        <v>32</v>
      </c>
      <c r="C45" s="9">
        <v>1302</v>
      </c>
      <c r="D45" s="3" t="s">
        <v>87</v>
      </c>
      <c r="E45" s="16">
        <v>356472.30585133727</v>
      </c>
      <c r="F45" s="86">
        <v>4</v>
      </c>
      <c r="G45" s="17">
        <f t="shared" si="0"/>
        <v>213883.38351080235</v>
      </c>
      <c r="H45" s="17">
        <v>0</v>
      </c>
      <c r="I45" s="17">
        <f>E45*0.6</f>
        <v>213883.38351080235</v>
      </c>
      <c r="J45" s="12">
        <f t="shared" si="2"/>
        <v>0.6</v>
      </c>
      <c r="K45" s="9"/>
      <c r="L45" s="9"/>
      <c r="M45" s="9"/>
      <c r="N45" s="9"/>
    </row>
    <row r="46" spans="1:14" collapsed="1">
      <c r="A46">
        <v>13</v>
      </c>
      <c r="B46" s="3" t="s">
        <v>32</v>
      </c>
      <c r="C46" s="9" t="s">
        <v>352</v>
      </c>
      <c r="D46" s="3" t="s">
        <v>354</v>
      </c>
      <c r="E46" s="16">
        <f>SUM(E36:E45)</f>
        <v>2628037.6250885706</v>
      </c>
      <c r="F46" s="86"/>
      <c r="G46" s="88">
        <f>SUM(G36:G45)</f>
        <v>1479545.2118231973</v>
      </c>
      <c r="H46" s="88">
        <f t="shared" ref="H46:I46" si="12">SUM(H36:H45)</f>
        <v>291832.08968983457</v>
      </c>
      <c r="I46" s="88">
        <f t="shared" si="12"/>
        <v>1187713.1221333628</v>
      </c>
      <c r="J46" s="89">
        <f t="shared" si="2"/>
        <v>0.56298479051392325</v>
      </c>
      <c r="K46" s="9"/>
      <c r="L46" s="9"/>
      <c r="M46" s="9"/>
      <c r="N46" s="9"/>
    </row>
    <row r="47" spans="1:14" hidden="1" outlineLevel="1">
      <c r="A47">
        <v>14</v>
      </c>
      <c r="B47" s="3" t="s">
        <v>33</v>
      </c>
      <c r="C47" s="9">
        <v>1416</v>
      </c>
      <c r="D47" s="3" t="s">
        <v>88</v>
      </c>
      <c r="E47" s="16">
        <v>61477.832019431982</v>
      </c>
      <c r="F47" s="86">
        <v>2</v>
      </c>
      <c r="G47" s="17">
        <f t="shared" si="0"/>
        <v>18443.349605829593</v>
      </c>
      <c r="H47" s="17">
        <f>E47*0.3</f>
        <v>18443.349605829593</v>
      </c>
      <c r="I47" s="17">
        <v>0</v>
      </c>
      <c r="J47" s="12">
        <f t="shared" si="2"/>
        <v>0.3</v>
      </c>
      <c r="K47" s="9"/>
      <c r="L47" s="9"/>
      <c r="M47" s="9"/>
      <c r="N47" s="9"/>
    </row>
    <row r="48" spans="1:14" hidden="1" outlineLevel="1">
      <c r="A48">
        <v>14</v>
      </c>
      <c r="B48" s="3" t="s">
        <v>33</v>
      </c>
      <c r="C48" s="9">
        <v>1410</v>
      </c>
      <c r="D48" s="3" t="s">
        <v>33</v>
      </c>
      <c r="E48" s="16">
        <v>54164.392259637447</v>
      </c>
      <c r="F48" s="86">
        <v>3</v>
      </c>
      <c r="G48" s="17">
        <f t="shared" si="0"/>
        <v>24373.97651683685</v>
      </c>
      <c r="H48" s="17">
        <f t="shared" ref="H48:H51" si="13">E48*0.45</f>
        <v>24373.97651683685</v>
      </c>
      <c r="I48" s="17">
        <v>0</v>
      </c>
      <c r="J48" s="12">
        <f t="shared" si="2"/>
        <v>0.45</v>
      </c>
      <c r="K48" s="9"/>
      <c r="L48" s="9"/>
      <c r="M48" s="9"/>
      <c r="N48" s="9"/>
    </row>
    <row r="49" spans="1:14" hidden="1" outlineLevel="1">
      <c r="A49">
        <v>14</v>
      </c>
      <c r="B49" s="3" t="s">
        <v>33</v>
      </c>
      <c r="C49" s="9">
        <v>1409</v>
      </c>
      <c r="D49" s="3" t="s">
        <v>89</v>
      </c>
      <c r="E49" s="16">
        <v>43822.863354510184</v>
      </c>
      <c r="F49" s="86">
        <v>3</v>
      </c>
      <c r="G49" s="17">
        <f t="shared" si="0"/>
        <v>19720.288509529582</v>
      </c>
      <c r="H49" s="17">
        <f t="shared" si="13"/>
        <v>19720.288509529582</v>
      </c>
      <c r="I49" s="17">
        <v>0</v>
      </c>
      <c r="J49" s="12">
        <f t="shared" si="2"/>
        <v>0.45</v>
      </c>
      <c r="K49" s="9"/>
      <c r="L49" s="9"/>
      <c r="M49" s="9"/>
      <c r="N49" s="9"/>
    </row>
    <row r="50" spans="1:14" hidden="1" outlineLevel="1">
      <c r="A50">
        <v>14</v>
      </c>
      <c r="B50" s="3" t="s">
        <v>33</v>
      </c>
      <c r="C50" s="9">
        <v>1420</v>
      </c>
      <c r="D50" s="3" t="s">
        <v>90</v>
      </c>
      <c r="E50" s="16">
        <v>38116.402809202846</v>
      </c>
      <c r="F50" s="86">
        <v>3</v>
      </c>
      <c r="G50" s="17">
        <f t="shared" si="0"/>
        <v>17152.381264141281</v>
      </c>
      <c r="H50" s="17">
        <f t="shared" si="13"/>
        <v>17152.381264141281</v>
      </c>
      <c r="I50" s="17">
        <v>0</v>
      </c>
      <c r="J50" s="12">
        <f t="shared" si="2"/>
        <v>0.45</v>
      </c>
      <c r="K50" s="9"/>
      <c r="L50" s="9"/>
      <c r="M50" s="9"/>
      <c r="N50" s="9"/>
    </row>
    <row r="51" spans="1:14" hidden="1" outlineLevel="1">
      <c r="A51">
        <v>14</v>
      </c>
      <c r="B51" s="3" t="s">
        <v>33</v>
      </c>
      <c r="C51" s="9">
        <v>1414</v>
      </c>
      <c r="D51" s="3" t="s">
        <v>91</v>
      </c>
      <c r="E51" s="16">
        <v>38007.832064035625</v>
      </c>
      <c r="F51" s="86">
        <v>3</v>
      </c>
      <c r="G51" s="17">
        <f t="shared" si="0"/>
        <v>17103.524428816032</v>
      </c>
      <c r="H51" s="17">
        <f t="shared" si="13"/>
        <v>17103.524428816032</v>
      </c>
      <c r="I51" s="17">
        <v>0</v>
      </c>
      <c r="J51" s="12">
        <f t="shared" si="2"/>
        <v>0.45</v>
      </c>
      <c r="K51" s="9"/>
      <c r="L51" s="9"/>
      <c r="M51" s="9"/>
      <c r="N51" s="9"/>
    </row>
    <row r="52" spans="1:14" hidden="1" outlineLevel="1">
      <c r="A52">
        <v>14</v>
      </c>
      <c r="B52" s="3" t="s">
        <v>33</v>
      </c>
      <c r="C52" s="9">
        <v>1418</v>
      </c>
      <c r="D52" s="3" t="s">
        <v>92</v>
      </c>
      <c r="E52" s="16">
        <v>31918.319758138667</v>
      </c>
      <c r="F52" s="86">
        <v>2</v>
      </c>
      <c r="G52" s="17">
        <f t="shared" si="0"/>
        <v>9575.4959274415996</v>
      </c>
      <c r="H52" s="17">
        <f>E52*0.3</f>
        <v>9575.4959274415996</v>
      </c>
      <c r="I52" s="17">
        <v>0</v>
      </c>
      <c r="J52" s="12">
        <f t="shared" si="2"/>
        <v>0.3</v>
      </c>
      <c r="K52" s="9"/>
      <c r="L52" s="9"/>
      <c r="M52" s="9"/>
      <c r="N52" s="9"/>
    </row>
    <row r="53" spans="1:14" hidden="1" outlineLevel="1">
      <c r="A53">
        <v>14</v>
      </c>
      <c r="B53" s="3" t="s">
        <v>33</v>
      </c>
      <c r="C53" s="9">
        <v>1411</v>
      </c>
      <c r="D53" s="3" t="s">
        <v>93</v>
      </c>
      <c r="E53" s="16">
        <v>33801.031359193752</v>
      </c>
      <c r="F53" s="86">
        <v>3</v>
      </c>
      <c r="G53" s="17">
        <f t="shared" si="0"/>
        <v>15210.464111637189</v>
      </c>
      <c r="H53" s="17">
        <f t="shared" ref="H53:H54" si="14">E53*0.45</f>
        <v>15210.464111637189</v>
      </c>
      <c r="I53" s="17">
        <v>0</v>
      </c>
      <c r="J53" s="12">
        <f t="shared" si="2"/>
        <v>0.45</v>
      </c>
      <c r="K53" s="9"/>
      <c r="L53" s="9"/>
      <c r="M53" s="9"/>
      <c r="N53" s="9"/>
    </row>
    <row r="54" spans="1:14" hidden="1" outlineLevel="1">
      <c r="A54">
        <v>14</v>
      </c>
      <c r="B54" s="3" t="s">
        <v>33</v>
      </c>
      <c r="C54" s="9">
        <v>1404</v>
      </c>
      <c r="D54" s="3" t="s">
        <v>94</v>
      </c>
      <c r="E54" s="16">
        <v>58782.664389652615</v>
      </c>
      <c r="F54" s="86">
        <v>3</v>
      </c>
      <c r="G54" s="17">
        <f t="shared" si="0"/>
        <v>26452.198975343676</v>
      </c>
      <c r="H54" s="17">
        <f t="shared" si="14"/>
        <v>26452.198975343676</v>
      </c>
      <c r="I54" s="17">
        <v>0</v>
      </c>
      <c r="J54" s="12">
        <f t="shared" si="2"/>
        <v>0.44999999999999996</v>
      </c>
      <c r="K54" s="9"/>
      <c r="L54" s="9"/>
      <c r="M54" s="9"/>
      <c r="N54" s="9"/>
    </row>
    <row r="55" spans="1:14" hidden="1" outlineLevel="1">
      <c r="A55">
        <v>14</v>
      </c>
      <c r="B55" s="3" t="s">
        <v>33</v>
      </c>
      <c r="C55" s="9">
        <v>1419</v>
      </c>
      <c r="D55" s="3" t="s">
        <v>95</v>
      </c>
      <c r="E55" s="16">
        <v>44792.209737878162</v>
      </c>
      <c r="F55" s="86">
        <v>4</v>
      </c>
      <c r="G55" s="17">
        <f t="shared" si="0"/>
        <v>26875.325842726896</v>
      </c>
      <c r="H55" s="17">
        <v>0</v>
      </c>
      <c r="I55" s="17">
        <f>E55*0.6</f>
        <v>26875.325842726896</v>
      </c>
      <c r="J55" s="12">
        <f t="shared" si="2"/>
        <v>0.6</v>
      </c>
      <c r="K55" s="9"/>
      <c r="L55" s="9"/>
      <c r="M55" s="9"/>
      <c r="N55" s="9"/>
    </row>
    <row r="56" spans="1:14" hidden="1" outlineLevel="1">
      <c r="A56">
        <v>14</v>
      </c>
      <c r="B56" s="3" t="s">
        <v>33</v>
      </c>
      <c r="C56" s="9">
        <v>1407</v>
      </c>
      <c r="D56" s="3" t="s">
        <v>96</v>
      </c>
      <c r="E56" s="16">
        <v>36011.937072698514</v>
      </c>
      <c r="F56" s="86">
        <v>3</v>
      </c>
      <c r="G56" s="17">
        <f t="shared" si="0"/>
        <v>16205.371682714333</v>
      </c>
      <c r="H56" s="17">
        <f t="shared" ref="H56:H58" si="15">E56*0.45</f>
        <v>16205.371682714333</v>
      </c>
      <c r="I56" s="17">
        <v>0</v>
      </c>
      <c r="J56" s="12">
        <f t="shared" si="2"/>
        <v>0.45</v>
      </c>
      <c r="K56" s="9"/>
      <c r="L56" s="9"/>
      <c r="M56" s="9"/>
      <c r="N56" s="9"/>
    </row>
    <row r="57" spans="1:14" hidden="1" outlineLevel="1">
      <c r="A57">
        <v>14</v>
      </c>
      <c r="B57" s="3" t="s">
        <v>33</v>
      </c>
      <c r="C57" s="9">
        <v>1405</v>
      </c>
      <c r="D57" s="3" t="s">
        <v>22</v>
      </c>
      <c r="E57" s="16">
        <v>26136.907301464613</v>
      </c>
      <c r="F57" s="86">
        <v>3</v>
      </c>
      <c r="G57" s="17">
        <f t="shared" si="0"/>
        <v>11761.608285659077</v>
      </c>
      <c r="H57" s="17">
        <f t="shared" si="15"/>
        <v>11761.608285659077</v>
      </c>
      <c r="I57" s="17">
        <v>0</v>
      </c>
      <c r="J57" s="12">
        <f t="shared" si="2"/>
        <v>0.45</v>
      </c>
      <c r="K57" s="9"/>
      <c r="L57" s="9"/>
      <c r="M57" s="9"/>
      <c r="N57" s="9"/>
    </row>
    <row r="58" spans="1:14" hidden="1" outlineLevel="1">
      <c r="A58">
        <v>14</v>
      </c>
      <c r="B58" s="3" t="s">
        <v>33</v>
      </c>
      <c r="C58" s="9">
        <v>1406</v>
      </c>
      <c r="D58" s="3" t="s">
        <v>97</v>
      </c>
      <c r="E58" s="16">
        <v>32487.433210063893</v>
      </c>
      <c r="F58" s="86">
        <v>3</v>
      </c>
      <c r="G58" s="17">
        <f t="shared" si="0"/>
        <v>14619.344944528752</v>
      </c>
      <c r="H58" s="17">
        <f t="shared" si="15"/>
        <v>14619.344944528752</v>
      </c>
      <c r="I58" s="17">
        <v>0</v>
      </c>
      <c r="J58" s="12">
        <f t="shared" si="2"/>
        <v>0.45</v>
      </c>
      <c r="K58" s="9"/>
      <c r="L58" s="9"/>
      <c r="M58" s="9"/>
      <c r="N58" s="9"/>
    </row>
    <row r="59" spans="1:14" hidden="1" outlineLevel="1">
      <c r="A59">
        <v>14</v>
      </c>
      <c r="B59" s="3" t="s">
        <v>33</v>
      </c>
      <c r="C59" s="9">
        <v>1403</v>
      </c>
      <c r="D59" s="3" t="s">
        <v>98</v>
      </c>
      <c r="E59" s="16">
        <v>9221.3843583231901</v>
      </c>
      <c r="F59" s="86">
        <v>2</v>
      </c>
      <c r="G59" s="17">
        <f t="shared" si="0"/>
        <v>2766.4153074969568</v>
      </c>
      <c r="H59" s="17">
        <f>E59*0.3</f>
        <v>2766.4153074969568</v>
      </c>
      <c r="I59" s="17">
        <v>0</v>
      </c>
      <c r="J59" s="12">
        <f t="shared" si="2"/>
        <v>0.3</v>
      </c>
      <c r="K59" s="9"/>
      <c r="L59" s="9"/>
      <c r="M59" s="9"/>
      <c r="N59" s="9"/>
    </row>
    <row r="60" spans="1:14" hidden="1" outlineLevel="1">
      <c r="A60">
        <v>14</v>
      </c>
      <c r="B60" s="3" t="s">
        <v>33</v>
      </c>
      <c r="C60" s="9">
        <v>1408</v>
      </c>
      <c r="D60" s="3" t="s">
        <v>99</v>
      </c>
      <c r="E60" s="16">
        <v>44089.008478354452</v>
      </c>
      <c r="F60" s="86">
        <v>3</v>
      </c>
      <c r="G60" s="17">
        <f t="shared" si="0"/>
        <v>19840.053815259504</v>
      </c>
      <c r="H60" s="17">
        <f t="shared" ref="H60:H69" si="16">E60*0.45</f>
        <v>19840.053815259504</v>
      </c>
      <c r="I60" s="17">
        <v>0</v>
      </c>
      <c r="J60" s="12">
        <f t="shared" si="2"/>
        <v>0.45</v>
      </c>
      <c r="K60" s="9"/>
      <c r="L60" s="9"/>
      <c r="M60" s="9"/>
      <c r="N60" s="9"/>
    </row>
    <row r="61" spans="1:14" hidden="1" outlineLevel="1">
      <c r="A61">
        <v>14</v>
      </c>
      <c r="B61" s="3" t="s">
        <v>33</v>
      </c>
      <c r="C61" s="9">
        <v>1401</v>
      </c>
      <c r="D61" s="3" t="s">
        <v>100</v>
      </c>
      <c r="E61" s="16">
        <v>12272.228938287109</v>
      </c>
      <c r="F61" s="86">
        <v>3</v>
      </c>
      <c r="G61" s="17">
        <f t="shared" si="0"/>
        <v>5522.5030222291998</v>
      </c>
      <c r="H61" s="17">
        <f t="shared" si="16"/>
        <v>5522.5030222291998</v>
      </c>
      <c r="I61" s="17">
        <v>0</v>
      </c>
      <c r="J61" s="12">
        <f t="shared" si="2"/>
        <v>0.45000000000000007</v>
      </c>
      <c r="K61" s="9"/>
      <c r="L61" s="9"/>
      <c r="M61" s="9"/>
      <c r="N61" s="9"/>
    </row>
    <row r="62" spans="1:14" hidden="1" outlineLevel="1">
      <c r="A62">
        <v>14</v>
      </c>
      <c r="B62" s="3" t="s">
        <v>33</v>
      </c>
      <c r="C62" s="9">
        <v>1402</v>
      </c>
      <c r="D62" s="3" t="s">
        <v>101</v>
      </c>
      <c r="E62" s="16">
        <v>17799.879291276877</v>
      </c>
      <c r="F62" s="86">
        <v>3</v>
      </c>
      <c r="G62" s="17">
        <f t="shared" si="0"/>
        <v>8009.9456810745951</v>
      </c>
      <c r="H62" s="17">
        <f t="shared" si="16"/>
        <v>8009.9456810745951</v>
      </c>
      <c r="I62" s="17">
        <v>0</v>
      </c>
      <c r="J62" s="12">
        <f t="shared" si="2"/>
        <v>0.45</v>
      </c>
      <c r="K62" s="9"/>
      <c r="L62" s="9"/>
      <c r="M62" s="9"/>
      <c r="N62" s="9"/>
    </row>
    <row r="63" spans="1:14" hidden="1" outlineLevel="1">
      <c r="A63">
        <v>14</v>
      </c>
      <c r="B63" s="3" t="s">
        <v>33</v>
      </c>
      <c r="C63" s="9">
        <v>1413</v>
      </c>
      <c r="D63" s="3" t="s">
        <v>102</v>
      </c>
      <c r="E63" s="16">
        <v>74358.662868825588</v>
      </c>
      <c r="F63" s="86">
        <v>3</v>
      </c>
      <c r="G63" s="17">
        <f t="shared" si="0"/>
        <v>33461.398290971512</v>
      </c>
      <c r="H63" s="17">
        <f t="shared" si="16"/>
        <v>33461.398290971512</v>
      </c>
      <c r="I63" s="17">
        <v>0</v>
      </c>
      <c r="J63" s="12">
        <f t="shared" si="2"/>
        <v>0.44999999999999996</v>
      </c>
      <c r="K63" s="9"/>
      <c r="L63" s="9"/>
      <c r="M63" s="9"/>
      <c r="N63" s="9"/>
    </row>
    <row r="64" spans="1:14" hidden="1" outlineLevel="1">
      <c r="A64">
        <v>14</v>
      </c>
      <c r="B64" s="3" t="s">
        <v>33</v>
      </c>
      <c r="C64" s="9">
        <v>1412</v>
      </c>
      <c r="D64" s="3" t="s">
        <v>103</v>
      </c>
      <c r="E64" s="16">
        <v>26293.963811497444</v>
      </c>
      <c r="F64" s="86">
        <v>3</v>
      </c>
      <c r="G64" s="17">
        <f t="shared" si="0"/>
        <v>11832.283715173849</v>
      </c>
      <c r="H64" s="17">
        <f t="shared" si="16"/>
        <v>11832.283715173849</v>
      </c>
      <c r="I64" s="17">
        <v>0</v>
      </c>
      <c r="J64" s="12">
        <f t="shared" si="2"/>
        <v>0.45</v>
      </c>
      <c r="K64" s="9"/>
      <c r="L64" s="9"/>
      <c r="M64" s="9"/>
      <c r="N64" s="9"/>
    </row>
    <row r="65" spans="1:14" hidden="1" outlineLevel="1">
      <c r="A65">
        <v>14</v>
      </c>
      <c r="B65" s="3" t="s">
        <v>33</v>
      </c>
      <c r="C65" s="9">
        <v>1417</v>
      </c>
      <c r="D65" s="3" t="s">
        <v>104</v>
      </c>
      <c r="E65" s="16">
        <v>37264.398622637702</v>
      </c>
      <c r="F65" s="86">
        <v>3</v>
      </c>
      <c r="G65" s="17">
        <f t="shared" si="0"/>
        <v>16768.979380186967</v>
      </c>
      <c r="H65" s="17">
        <f t="shared" si="16"/>
        <v>16768.979380186967</v>
      </c>
      <c r="I65" s="17">
        <v>0</v>
      </c>
      <c r="J65" s="12">
        <f t="shared" si="2"/>
        <v>0.45000000000000007</v>
      </c>
      <c r="K65" s="9"/>
      <c r="L65" s="9"/>
      <c r="M65" s="9"/>
      <c r="N65" s="9"/>
    </row>
    <row r="66" spans="1:14" hidden="1" outlineLevel="1">
      <c r="A66">
        <v>14</v>
      </c>
      <c r="B66" s="3" t="s">
        <v>33</v>
      </c>
      <c r="C66" s="9">
        <v>1415</v>
      </c>
      <c r="D66" s="3" t="s">
        <v>105</v>
      </c>
      <c r="E66" s="16">
        <v>24530.648294889375</v>
      </c>
      <c r="F66" s="86">
        <v>3</v>
      </c>
      <c r="G66" s="17">
        <f t="shared" si="0"/>
        <v>11038.79173270022</v>
      </c>
      <c r="H66" s="17">
        <f t="shared" si="16"/>
        <v>11038.79173270022</v>
      </c>
      <c r="I66" s="17">
        <v>0</v>
      </c>
      <c r="J66" s="12">
        <f t="shared" si="2"/>
        <v>0.45</v>
      </c>
      <c r="K66" s="9"/>
      <c r="L66" s="9"/>
      <c r="M66" s="9"/>
      <c r="N66" s="9"/>
    </row>
    <row r="67" spans="1:14" collapsed="1">
      <c r="A67">
        <v>14</v>
      </c>
      <c r="B67" s="3" t="s">
        <v>33</v>
      </c>
      <c r="C67" s="9" t="s">
        <v>352</v>
      </c>
      <c r="D67" s="3" t="s">
        <v>354</v>
      </c>
      <c r="E67" s="16">
        <f>SUM(E47:E66)</f>
        <v>745350.00000000012</v>
      </c>
      <c r="F67" s="86"/>
      <c r="G67" s="88">
        <f>SUM(G47:G66)</f>
        <v>326733.70104029763</v>
      </c>
      <c r="H67" s="88">
        <f t="shared" ref="H67:I67" si="17">SUM(H47:H66)</f>
        <v>299858.37519757077</v>
      </c>
      <c r="I67" s="88">
        <f t="shared" si="17"/>
        <v>26875.325842726896</v>
      </c>
      <c r="J67" s="89">
        <f t="shared" si="2"/>
        <v>0.43836278398107947</v>
      </c>
      <c r="K67" s="9"/>
      <c r="L67" s="9"/>
      <c r="M67" s="9"/>
      <c r="N67" s="9"/>
    </row>
    <row r="68" spans="1:14" hidden="1" outlineLevel="1">
      <c r="A68">
        <v>15</v>
      </c>
      <c r="B68" s="3" t="s">
        <v>34</v>
      </c>
      <c r="C68" s="9">
        <v>1505</v>
      </c>
      <c r="D68" s="3" t="s">
        <v>106</v>
      </c>
      <c r="E68" s="16">
        <v>73542.217064278171</v>
      </c>
      <c r="F68" s="86">
        <v>3</v>
      </c>
      <c r="G68" s="17">
        <f t="shared" ref="G68:G131" si="18">H68+I68</f>
        <v>33093.997678925181</v>
      </c>
      <c r="H68" s="17">
        <f t="shared" si="16"/>
        <v>33093.997678925181</v>
      </c>
      <c r="I68" s="17">
        <v>0</v>
      </c>
      <c r="J68" s="12">
        <f t="shared" ref="J68:J131" si="19">G68/E68</f>
        <v>0.45000000000000007</v>
      </c>
      <c r="K68" s="9"/>
      <c r="L68" s="9"/>
      <c r="M68" s="9"/>
      <c r="N68" s="9"/>
    </row>
    <row r="69" spans="1:14" hidden="1" outlineLevel="1">
      <c r="A69">
        <v>15</v>
      </c>
      <c r="B69" s="3" t="s">
        <v>34</v>
      </c>
      <c r="C69" s="9">
        <v>1521</v>
      </c>
      <c r="D69" s="3" t="s">
        <v>107</v>
      </c>
      <c r="E69" s="16">
        <v>152388.98601502072</v>
      </c>
      <c r="F69" s="86">
        <v>3</v>
      </c>
      <c r="G69" s="17">
        <f t="shared" si="18"/>
        <v>68575.04370675933</v>
      </c>
      <c r="H69" s="17">
        <f t="shared" si="16"/>
        <v>68575.04370675933</v>
      </c>
      <c r="I69" s="17">
        <v>0</v>
      </c>
      <c r="J69" s="12">
        <f t="shared" si="19"/>
        <v>0.45</v>
      </c>
      <c r="K69" s="9"/>
      <c r="L69" s="9"/>
      <c r="M69" s="9"/>
      <c r="N69" s="9"/>
    </row>
    <row r="70" spans="1:14" hidden="1" outlineLevel="1">
      <c r="A70">
        <v>15</v>
      </c>
      <c r="B70" s="3" t="s">
        <v>34</v>
      </c>
      <c r="C70" s="9">
        <v>1522</v>
      </c>
      <c r="D70" s="3" t="s">
        <v>108</v>
      </c>
      <c r="E70" s="16">
        <v>156953.91997672399</v>
      </c>
      <c r="F70" s="86">
        <v>2</v>
      </c>
      <c r="G70" s="17">
        <f t="shared" si="18"/>
        <v>47086.175993017197</v>
      </c>
      <c r="H70" s="17">
        <f>E70*0.3</f>
        <v>47086.175993017197</v>
      </c>
      <c r="I70" s="17">
        <v>0</v>
      </c>
      <c r="J70" s="12">
        <f t="shared" si="19"/>
        <v>0.3</v>
      </c>
      <c r="K70" s="9"/>
      <c r="L70" s="9"/>
      <c r="M70" s="9"/>
      <c r="N70" s="9"/>
    </row>
    <row r="71" spans="1:14" hidden="1" outlineLevel="1">
      <c r="A71">
        <v>15</v>
      </c>
      <c r="B71" s="3" t="s">
        <v>34</v>
      </c>
      <c r="C71" s="9">
        <v>1511</v>
      </c>
      <c r="D71" s="3" t="s">
        <v>109</v>
      </c>
      <c r="E71" s="16">
        <v>109565.56933616198</v>
      </c>
      <c r="F71" s="86">
        <v>3</v>
      </c>
      <c r="G71" s="17">
        <f t="shared" si="18"/>
        <v>49304.506201272889</v>
      </c>
      <c r="H71" s="17">
        <f>E71*0.45</f>
        <v>49304.506201272889</v>
      </c>
      <c r="I71" s="17">
        <v>0</v>
      </c>
      <c r="J71" s="12">
        <f t="shared" si="19"/>
        <v>0.45</v>
      </c>
      <c r="K71" s="9"/>
      <c r="L71" s="9"/>
      <c r="M71" s="9"/>
      <c r="N71" s="9"/>
    </row>
    <row r="72" spans="1:14" hidden="1" outlineLevel="1">
      <c r="A72">
        <v>15</v>
      </c>
      <c r="B72" s="3" t="s">
        <v>34</v>
      </c>
      <c r="C72" s="9">
        <v>1517</v>
      </c>
      <c r="D72" s="3" t="s">
        <v>110</v>
      </c>
      <c r="E72" s="16">
        <v>144272.42436392448</v>
      </c>
      <c r="F72" s="86">
        <v>5</v>
      </c>
      <c r="G72" s="17">
        <f t="shared" si="18"/>
        <v>108204.31827294336</v>
      </c>
      <c r="H72" s="17">
        <v>0</v>
      </c>
      <c r="I72" s="17">
        <f t="shared" ref="I72:I73" si="20">E72*0.75</f>
        <v>108204.31827294336</v>
      </c>
      <c r="J72" s="12">
        <f t="shared" si="19"/>
        <v>0.75</v>
      </c>
      <c r="K72" s="9"/>
      <c r="L72" s="9"/>
      <c r="M72" s="9"/>
      <c r="N72" s="9"/>
    </row>
    <row r="73" spans="1:14" hidden="1" outlineLevel="1">
      <c r="A73">
        <v>15</v>
      </c>
      <c r="B73" s="3" t="s">
        <v>34</v>
      </c>
      <c r="C73" s="9">
        <v>1518</v>
      </c>
      <c r="D73" s="3" t="s">
        <v>111</v>
      </c>
      <c r="E73" s="16">
        <v>78531.371825210983</v>
      </c>
      <c r="F73" s="86">
        <v>5</v>
      </c>
      <c r="G73" s="17">
        <f t="shared" si="18"/>
        <v>58898.528868908237</v>
      </c>
      <c r="H73" s="17">
        <v>0</v>
      </c>
      <c r="I73" s="17">
        <f t="shared" si="20"/>
        <v>58898.528868908237</v>
      </c>
      <c r="J73" s="12">
        <f t="shared" si="19"/>
        <v>0.75</v>
      </c>
      <c r="K73" s="9"/>
      <c r="L73" s="9"/>
      <c r="M73" s="9"/>
      <c r="N73" s="9"/>
    </row>
    <row r="74" spans="1:14" hidden="1" outlineLevel="1">
      <c r="A74">
        <v>15</v>
      </c>
      <c r="B74" s="3" t="s">
        <v>34</v>
      </c>
      <c r="C74" s="9">
        <v>1515</v>
      </c>
      <c r="D74" s="3" t="s">
        <v>112</v>
      </c>
      <c r="E74" s="18"/>
      <c r="F74" s="86">
        <v>4</v>
      </c>
      <c r="G74" s="17">
        <f t="shared" si="18"/>
        <v>0</v>
      </c>
      <c r="H74" s="17">
        <v>0</v>
      </c>
      <c r="I74" s="17">
        <f t="shared" ref="I74:I75" si="21">E74*0.6</f>
        <v>0</v>
      </c>
      <c r="J74" s="12" t="e">
        <f t="shared" si="19"/>
        <v>#DIV/0!</v>
      </c>
      <c r="K74" s="9"/>
      <c r="L74" s="9"/>
      <c r="M74" s="9"/>
      <c r="N74" s="9"/>
    </row>
    <row r="75" spans="1:14" hidden="1" outlineLevel="1">
      <c r="A75">
        <v>15</v>
      </c>
      <c r="B75" s="3" t="s">
        <v>34</v>
      </c>
      <c r="C75" s="9">
        <v>1513</v>
      </c>
      <c r="D75" s="3" t="s">
        <v>113</v>
      </c>
      <c r="E75" s="16">
        <v>66336.087032113472</v>
      </c>
      <c r="F75" s="86">
        <v>4</v>
      </c>
      <c r="G75" s="17">
        <f t="shared" si="18"/>
        <v>39801.652219268079</v>
      </c>
      <c r="H75" s="17">
        <v>0</v>
      </c>
      <c r="I75" s="17">
        <f t="shared" si="21"/>
        <v>39801.652219268079</v>
      </c>
      <c r="J75" s="12">
        <f t="shared" si="19"/>
        <v>0.6</v>
      </c>
      <c r="K75" s="9"/>
      <c r="L75" s="9"/>
      <c r="M75" s="9"/>
      <c r="N75" s="9"/>
    </row>
    <row r="76" spans="1:14" hidden="1" outlineLevel="1">
      <c r="A76">
        <v>15</v>
      </c>
      <c r="B76" s="3" t="s">
        <v>34</v>
      </c>
      <c r="C76" s="9">
        <v>1514</v>
      </c>
      <c r="D76" s="3" t="s">
        <v>114</v>
      </c>
      <c r="E76" s="16">
        <v>235249.00948227441</v>
      </c>
      <c r="F76" s="86">
        <v>3</v>
      </c>
      <c r="G76" s="17">
        <f t="shared" si="18"/>
        <v>105862.05426702349</v>
      </c>
      <c r="H76" s="17">
        <f>E76*0.45</f>
        <v>105862.05426702349</v>
      </c>
      <c r="I76" s="17">
        <v>0</v>
      </c>
      <c r="J76" s="12">
        <f t="shared" si="19"/>
        <v>0.45</v>
      </c>
      <c r="K76" s="9"/>
      <c r="L76" s="9"/>
      <c r="M76" s="9"/>
      <c r="N76" s="9"/>
    </row>
    <row r="77" spans="1:14" hidden="1" outlineLevel="1">
      <c r="A77">
        <v>15</v>
      </c>
      <c r="B77" s="3" t="s">
        <v>34</v>
      </c>
      <c r="C77" s="9">
        <v>1520</v>
      </c>
      <c r="D77" s="3" t="s">
        <v>115</v>
      </c>
      <c r="E77" s="16">
        <v>227039.26850038354</v>
      </c>
      <c r="F77" s="86">
        <v>4</v>
      </c>
      <c r="G77" s="17">
        <f t="shared" si="18"/>
        <v>136223.56110023012</v>
      </c>
      <c r="H77" s="17">
        <v>0</v>
      </c>
      <c r="I77" s="17">
        <f t="shared" ref="I77:I80" si="22">E77*0.6</f>
        <v>136223.56110023012</v>
      </c>
      <c r="J77" s="12">
        <f t="shared" si="19"/>
        <v>0.6</v>
      </c>
      <c r="K77" s="9"/>
      <c r="L77" s="9"/>
      <c r="M77" s="9"/>
      <c r="N77" s="9"/>
    </row>
    <row r="78" spans="1:14" hidden="1" outlineLevel="1">
      <c r="A78">
        <v>15</v>
      </c>
      <c r="B78" s="3" t="s">
        <v>34</v>
      </c>
      <c r="C78" s="9">
        <v>1506</v>
      </c>
      <c r="D78" s="3" t="s">
        <v>116</v>
      </c>
      <c r="E78" s="18">
        <v>16903</v>
      </c>
      <c r="F78" s="86">
        <v>4</v>
      </c>
      <c r="G78" s="17">
        <f t="shared" si="18"/>
        <v>10141.799999999999</v>
      </c>
      <c r="H78" s="17">
        <v>0</v>
      </c>
      <c r="I78" s="17">
        <f t="shared" si="22"/>
        <v>10141.799999999999</v>
      </c>
      <c r="J78" s="12">
        <f t="shared" si="19"/>
        <v>0.6</v>
      </c>
      <c r="K78" s="9"/>
      <c r="L78" s="9"/>
      <c r="M78" s="9"/>
      <c r="N78" s="9"/>
    </row>
    <row r="79" spans="1:14" hidden="1" outlineLevel="1">
      <c r="A79">
        <v>15</v>
      </c>
      <c r="B79" s="3" t="s">
        <v>34</v>
      </c>
      <c r="C79" s="9">
        <v>1512</v>
      </c>
      <c r="D79" s="3" t="s">
        <v>117</v>
      </c>
      <c r="E79" s="16">
        <v>182642.82388523128</v>
      </c>
      <c r="F79" s="86">
        <v>4</v>
      </c>
      <c r="G79" s="17">
        <f t="shared" si="18"/>
        <v>109585.69433113876</v>
      </c>
      <c r="H79" s="17">
        <v>0</v>
      </c>
      <c r="I79" s="17">
        <f t="shared" si="22"/>
        <v>109585.69433113876</v>
      </c>
      <c r="J79" s="12">
        <f t="shared" si="19"/>
        <v>0.6</v>
      </c>
      <c r="K79" s="9"/>
      <c r="L79" s="9"/>
      <c r="M79" s="9"/>
      <c r="N79" s="9"/>
    </row>
    <row r="80" spans="1:14" hidden="1" outlineLevel="1">
      <c r="A80">
        <v>15</v>
      </c>
      <c r="B80" s="3" t="s">
        <v>34</v>
      </c>
      <c r="C80" s="9">
        <v>1516</v>
      </c>
      <c r="D80" s="3" t="s">
        <v>118</v>
      </c>
      <c r="E80" s="16">
        <v>134796.36364199198</v>
      </c>
      <c r="F80" s="86">
        <v>4</v>
      </c>
      <c r="G80" s="17">
        <f t="shared" si="18"/>
        <v>80877.818185195181</v>
      </c>
      <c r="H80" s="17">
        <v>0</v>
      </c>
      <c r="I80" s="17">
        <f t="shared" si="22"/>
        <v>80877.818185195181</v>
      </c>
      <c r="J80" s="12">
        <f t="shared" si="19"/>
        <v>0.6</v>
      </c>
      <c r="K80" s="9"/>
      <c r="L80" s="9"/>
      <c r="M80" s="9"/>
      <c r="N80" s="9"/>
    </row>
    <row r="81" spans="1:14" hidden="1" outlineLevel="1">
      <c r="A81">
        <v>15</v>
      </c>
      <c r="B81" s="3" t="s">
        <v>34</v>
      </c>
      <c r="C81" s="9">
        <v>1508</v>
      </c>
      <c r="D81" s="3" t="s">
        <v>119</v>
      </c>
      <c r="E81" s="16">
        <v>155216.79958468143</v>
      </c>
      <c r="F81" s="86">
        <v>3</v>
      </c>
      <c r="G81" s="17">
        <f t="shared" si="18"/>
        <v>69847.559813106651</v>
      </c>
      <c r="H81" s="17">
        <f>E81*0.45</f>
        <v>69847.559813106651</v>
      </c>
      <c r="I81" s="17">
        <v>0</v>
      </c>
      <c r="J81" s="12">
        <f t="shared" si="19"/>
        <v>0.45000000000000007</v>
      </c>
      <c r="K81" s="9"/>
      <c r="L81" s="9"/>
      <c r="M81" s="9"/>
      <c r="N81" s="9"/>
    </row>
    <row r="82" spans="1:14" hidden="1" outlineLevel="1">
      <c r="A82">
        <v>15</v>
      </c>
      <c r="B82" s="3" t="s">
        <v>34</v>
      </c>
      <c r="C82" s="9">
        <v>1504</v>
      </c>
      <c r="D82" s="3" t="s">
        <v>120</v>
      </c>
      <c r="E82" s="16">
        <v>258874.09338965692</v>
      </c>
      <c r="F82" s="86">
        <v>4</v>
      </c>
      <c r="G82" s="17">
        <f t="shared" si="18"/>
        <v>155324.45603379415</v>
      </c>
      <c r="H82" s="17">
        <v>0</v>
      </c>
      <c r="I82" s="17">
        <f>E82*0.6</f>
        <v>155324.45603379415</v>
      </c>
      <c r="J82" s="12">
        <f t="shared" si="19"/>
        <v>0.6</v>
      </c>
      <c r="K82" s="9"/>
      <c r="L82" s="9"/>
      <c r="M82" s="9"/>
      <c r="N82" s="9"/>
    </row>
    <row r="83" spans="1:14" hidden="1" outlineLevel="1">
      <c r="A83">
        <v>15</v>
      </c>
      <c r="B83" s="3" t="s">
        <v>34</v>
      </c>
      <c r="C83" s="9">
        <v>1509</v>
      </c>
      <c r="D83" s="3" t="s">
        <v>121</v>
      </c>
      <c r="E83" s="16">
        <v>35406.569224127365</v>
      </c>
      <c r="F83" s="86">
        <v>3</v>
      </c>
      <c r="G83" s="17">
        <f t="shared" si="18"/>
        <v>15932.956150857315</v>
      </c>
      <c r="H83" s="17">
        <f t="shared" ref="H83:H84" si="23">E83*0.45</f>
        <v>15932.956150857315</v>
      </c>
      <c r="I83" s="17">
        <v>0</v>
      </c>
      <c r="J83" s="12">
        <f t="shared" si="19"/>
        <v>0.45</v>
      </c>
      <c r="K83" s="9"/>
      <c r="L83" s="9"/>
      <c r="M83" s="9"/>
      <c r="N83" s="9"/>
    </row>
    <row r="84" spans="1:14" hidden="1" outlineLevel="1">
      <c r="A84">
        <v>15</v>
      </c>
      <c r="B84" s="3" t="s">
        <v>34</v>
      </c>
      <c r="C84" s="9">
        <v>1501</v>
      </c>
      <c r="D84" s="3" t="s">
        <v>122</v>
      </c>
      <c r="E84" s="16">
        <v>168582.48244732482</v>
      </c>
      <c r="F84" s="86">
        <v>3</v>
      </c>
      <c r="G84" s="17">
        <f t="shared" si="18"/>
        <v>75862.117101296171</v>
      </c>
      <c r="H84" s="17">
        <f t="shared" si="23"/>
        <v>75862.117101296171</v>
      </c>
      <c r="I84" s="17">
        <v>0</v>
      </c>
      <c r="J84" s="12">
        <f t="shared" si="19"/>
        <v>0.45</v>
      </c>
      <c r="K84" s="9"/>
      <c r="L84" s="9"/>
      <c r="M84" s="9"/>
      <c r="N84" s="9"/>
    </row>
    <row r="85" spans="1:14" hidden="1" outlineLevel="1">
      <c r="A85">
        <v>15</v>
      </c>
      <c r="B85" s="3" t="s">
        <v>34</v>
      </c>
      <c r="C85" s="9">
        <v>1507</v>
      </c>
      <c r="D85" s="3" t="s">
        <v>123</v>
      </c>
      <c r="E85" s="16">
        <v>50070.365185685667</v>
      </c>
      <c r="F85" s="86">
        <v>4</v>
      </c>
      <c r="G85" s="17">
        <f t="shared" si="18"/>
        <v>30042.219111411399</v>
      </c>
      <c r="H85" s="17">
        <v>0</v>
      </c>
      <c r="I85" s="17">
        <f>E85*0.6</f>
        <v>30042.219111411399</v>
      </c>
      <c r="J85" s="12">
        <f t="shared" si="19"/>
        <v>0.6</v>
      </c>
      <c r="K85" s="9"/>
      <c r="L85" s="9"/>
      <c r="M85" s="9"/>
      <c r="N85" s="9"/>
    </row>
    <row r="86" spans="1:14" hidden="1" outlineLevel="1">
      <c r="A86">
        <v>15</v>
      </c>
      <c r="B86" s="3" t="s">
        <v>34</v>
      </c>
      <c r="C86" s="9">
        <v>1510</v>
      </c>
      <c r="D86" s="3" t="s">
        <v>124</v>
      </c>
      <c r="E86" s="16">
        <v>145250.28705560716</v>
      </c>
      <c r="F86" s="86">
        <v>3</v>
      </c>
      <c r="G86" s="17">
        <f t="shared" si="18"/>
        <v>65362.629175023219</v>
      </c>
      <c r="H86" s="17">
        <f>E86*0.45</f>
        <v>65362.629175023219</v>
      </c>
      <c r="I86" s="17">
        <v>0</v>
      </c>
      <c r="J86" s="12">
        <f t="shared" si="19"/>
        <v>0.45</v>
      </c>
      <c r="K86" s="9"/>
      <c r="L86" s="9"/>
      <c r="M86" s="9"/>
      <c r="N86" s="9"/>
    </row>
    <row r="87" spans="1:14" hidden="1" outlineLevel="1">
      <c r="A87">
        <v>15</v>
      </c>
      <c r="B87" s="3" t="s">
        <v>34</v>
      </c>
      <c r="C87" s="9">
        <v>1519</v>
      </c>
      <c r="D87" s="3" t="s">
        <v>125</v>
      </c>
      <c r="E87" s="16">
        <v>73466.244186640164</v>
      </c>
      <c r="F87" s="86">
        <v>4</v>
      </c>
      <c r="G87" s="17">
        <f t="shared" si="18"/>
        <v>44079.7465119841</v>
      </c>
      <c r="H87" s="17">
        <v>0</v>
      </c>
      <c r="I87" s="17">
        <f>E87*0.6</f>
        <v>44079.7465119841</v>
      </c>
      <c r="J87" s="12">
        <f t="shared" si="19"/>
        <v>0.6</v>
      </c>
      <c r="K87" s="9"/>
      <c r="L87" s="9"/>
      <c r="M87" s="9"/>
      <c r="N87" s="9"/>
    </row>
    <row r="88" spans="1:14" hidden="1" outlineLevel="1">
      <c r="A88">
        <v>15</v>
      </c>
      <c r="B88" s="3" t="s">
        <v>34</v>
      </c>
      <c r="C88" s="9">
        <v>1523</v>
      </c>
      <c r="D88" s="3" t="s">
        <v>126</v>
      </c>
      <c r="E88" s="16">
        <v>56156.447863086163</v>
      </c>
      <c r="F88" s="86">
        <v>3</v>
      </c>
      <c r="G88" s="17">
        <f t="shared" si="18"/>
        <v>25270.401538388774</v>
      </c>
      <c r="H88" s="17">
        <f>E88*0.45</f>
        <v>25270.401538388774</v>
      </c>
      <c r="I88" s="17">
        <v>0</v>
      </c>
      <c r="J88" s="12">
        <f t="shared" si="19"/>
        <v>0.45</v>
      </c>
      <c r="K88" s="9"/>
      <c r="L88" s="9"/>
      <c r="M88" s="9"/>
      <c r="N88" s="9"/>
    </row>
    <row r="89" spans="1:14" hidden="1" outlineLevel="1">
      <c r="A89">
        <v>15</v>
      </c>
      <c r="B89" s="3" t="s">
        <v>34</v>
      </c>
      <c r="C89" s="9">
        <v>1503</v>
      </c>
      <c r="D89" s="3" t="s">
        <v>127</v>
      </c>
      <c r="E89" s="16">
        <v>195169.73523794566</v>
      </c>
      <c r="F89" s="86">
        <v>4</v>
      </c>
      <c r="G89" s="17">
        <f t="shared" si="18"/>
        <v>117101.84114276739</v>
      </c>
      <c r="H89" s="17">
        <v>0</v>
      </c>
      <c r="I89" s="17">
        <f t="shared" ref="I89:I90" si="24">E89*0.6</f>
        <v>117101.84114276739</v>
      </c>
      <c r="J89" s="12">
        <f t="shared" si="19"/>
        <v>0.6</v>
      </c>
      <c r="K89" s="9"/>
      <c r="L89" s="9"/>
      <c r="M89" s="9"/>
      <c r="N89" s="9"/>
    </row>
    <row r="90" spans="1:14" hidden="1" outlineLevel="1">
      <c r="A90">
        <v>15</v>
      </c>
      <c r="B90" s="3" t="s">
        <v>34</v>
      </c>
      <c r="C90" s="9">
        <v>1502</v>
      </c>
      <c r="D90" s="3" t="s">
        <v>128</v>
      </c>
      <c r="E90" s="16">
        <v>150180.77255811237</v>
      </c>
      <c r="F90" s="86">
        <v>4</v>
      </c>
      <c r="G90" s="17">
        <f t="shared" si="18"/>
        <v>90108.46353486742</v>
      </c>
      <c r="H90" s="17">
        <v>0</v>
      </c>
      <c r="I90" s="17">
        <f t="shared" si="24"/>
        <v>90108.46353486742</v>
      </c>
      <c r="J90" s="12">
        <f t="shared" si="19"/>
        <v>0.6</v>
      </c>
      <c r="K90" s="9"/>
      <c r="L90" s="9"/>
      <c r="M90" s="9"/>
      <c r="N90" s="9"/>
    </row>
    <row r="91" spans="1:14" collapsed="1">
      <c r="A91">
        <v>15</v>
      </c>
      <c r="B91" s="3" t="s">
        <v>34</v>
      </c>
      <c r="C91" s="9" t="s">
        <v>352</v>
      </c>
      <c r="D91" s="3" t="s">
        <v>354</v>
      </c>
      <c r="E91" s="16">
        <f>SUM(E68:E90)</f>
        <v>2866594.8378561824</v>
      </c>
      <c r="F91" s="86"/>
      <c r="G91" s="88">
        <f>SUM(G68:G90)</f>
        <v>1536587.5409381783</v>
      </c>
      <c r="H91" s="88">
        <f t="shared" ref="H91:I91" si="25">SUM(H68:H90)</f>
        <v>556197.44162567018</v>
      </c>
      <c r="I91" s="88">
        <f t="shared" si="25"/>
        <v>980390.09931250801</v>
      </c>
      <c r="J91" s="89">
        <f t="shared" si="19"/>
        <v>0.5360323407570684</v>
      </c>
      <c r="K91" s="9"/>
      <c r="L91" s="9"/>
      <c r="M91" s="9"/>
      <c r="N91" s="9"/>
    </row>
    <row r="92" spans="1:14" hidden="1" outlineLevel="1">
      <c r="A92">
        <v>16</v>
      </c>
      <c r="B92" s="3" t="s">
        <v>27</v>
      </c>
      <c r="C92" s="9">
        <v>1608</v>
      </c>
      <c r="D92" s="3" t="s">
        <v>15</v>
      </c>
      <c r="E92" s="16">
        <v>6690.1386871145096</v>
      </c>
      <c r="F92" s="86">
        <v>5</v>
      </c>
      <c r="G92" s="17">
        <f t="shared" si="18"/>
        <v>5017.6040153358827</v>
      </c>
      <c r="H92" s="17">
        <v>0</v>
      </c>
      <c r="I92" s="17">
        <f>E92*0.75</f>
        <v>5017.6040153358827</v>
      </c>
      <c r="J92" s="12">
        <f t="shared" si="19"/>
        <v>0.75000000000000011</v>
      </c>
      <c r="K92" s="9"/>
      <c r="L92" s="9"/>
      <c r="M92" s="9"/>
      <c r="N92" s="9"/>
    </row>
    <row r="93" spans="1:14" hidden="1" outlineLevel="1">
      <c r="A93">
        <v>16</v>
      </c>
      <c r="B93" s="3" t="s">
        <v>27</v>
      </c>
      <c r="C93" s="9">
        <v>1605</v>
      </c>
      <c r="D93" s="3" t="s">
        <v>16</v>
      </c>
      <c r="E93" s="16">
        <v>39733.131702217193</v>
      </c>
      <c r="F93" s="86">
        <v>4</v>
      </c>
      <c r="G93" s="17">
        <f t="shared" si="18"/>
        <v>23839.879021330315</v>
      </c>
      <c r="H93" s="17">
        <v>0</v>
      </c>
      <c r="I93" s="17">
        <f t="shared" ref="I93:I103" si="26">E93*0.6</f>
        <v>23839.879021330315</v>
      </c>
      <c r="J93" s="12">
        <f t="shared" si="19"/>
        <v>0.6</v>
      </c>
      <c r="K93" s="9"/>
      <c r="L93" s="9"/>
      <c r="M93" s="9"/>
      <c r="N93" s="9"/>
    </row>
    <row r="94" spans="1:14" hidden="1" outlineLevel="1">
      <c r="A94">
        <v>16</v>
      </c>
      <c r="B94" s="3" t="s">
        <v>27</v>
      </c>
      <c r="C94" s="9">
        <v>1602</v>
      </c>
      <c r="D94" s="3" t="s">
        <v>17</v>
      </c>
      <c r="E94" s="16">
        <v>26245.371651754431</v>
      </c>
      <c r="F94" s="86">
        <v>4</v>
      </c>
      <c r="G94" s="17">
        <f t="shared" si="18"/>
        <v>15747.222991052658</v>
      </c>
      <c r="H94" s="17">
        <v>0</v>
      </c>
      <c r="I94" s="17">
        <f t="shared" si="26"/>
        <v>15747.222991052658</v>
      </c>
      <c r="J94" s="12">
        <f t="shared" si="19"/>
        <v>0.6</v>
      </c>
      <c r="K94" s="9"/>
      <c r="L94" s="9"/>
      <c r="M94" s="9"/>
      <c r="N94" s="9"/>
    </row>
    <row r="95" spans="1:14" hidden="1" outlineLevel="1">
      <c r="A95">
        <v>16</v>
      </c>
      <c r="B95" s="3" t="s">
        <v>27</v>
      </c>
      <c r="C95" s="9">
        <v>1609</v>
      </c>
      <c r="D95" s="3" t="s">
        <v>18</v>
      </c>
      <c r="E95" s="16">
        <v>18627.059831941086</v>
      </c>
      <c r="F95" s="86">
        <v>4</v>
      </c>
      <c r="G95" s="17">
        <f t="shared" si="18"/>
        <v>11176.235899164651</v>
      </c>
      <c r="H95" s="17">
        <v>0</v>
      </c>
      <c r="I95" s="17">
        <f t="shared" si="26"/>
        <v>11176.235899164651</v>
      </c>
      <c r="J95" s="12">
        <f t="shared" si="19"/>
        <v>0.6</v>
      </c>
      <c r="K95" s="9"/>
      <c r="L95" s="9"/>
      <c r="M95" s="9"/>
      <c r="N95" s="9"/>
    </row>
    <row r="96" spans="1:14" hidden="1" outlineLevel="1">
      <c r="A96">
        <v>16</v>
      </c>
      <c r="B96" s="3" t="s">
        <v>27</v>
      </c>
      <c r="C96" s="9">
        <v>1607</v>
      </c>
      <c r="D96" s="3" t="s">
        <v>19</v>
      </c>
      <c r="E96" s="16">
        <v>15133.800813266076</v>
      </c>
      <c r="F96" s="86">
        <v>4</v>
      </c>
      <c r="G96" s="17">
        <f t="shared" si="18"/>
        <v>9080.2804879596461</v>
      </c>
      <c r="H96" s="17">
        <v>0</v>
      </c>
      <c r="I96" s="17">
        <f t="shared" si="26"/>
        <v>9080.2804879596461</v>
      </c>
      <c r="J96" s="12">
        <f t="shared" si="19"/>
        <v>0.6</v>
      </c>
      <c r="K96" s="9"/>
      <c r="L96" s="9"/>
      <c r="M96" s="9"/>
      <c r="N96" s="9"/>
    </row>
    <row r="97" spans="1:14" hidden="1" outlineLevel="1">
      <c r="A97">
        <v>16</v>
      </c>
      <c r="B97" s="3" t="s">
        <v>27</v>
      </c>
      <c r="C97" s="9">
        <v>1603</v>
      </c>
      <c r="D97" s="3" t="s">
        <v>20</v>
      </c>
      <c r="E97" s="16">
        <v>39720.616917576197</v>
      </c>
      <c r="F97" s="86">
        <v>4</v>
      </c>
      <c r="G97" s="17">
        <f t="shared" si="18"/>
        <v>23832.370150545717</v>
      </c>
      <c r="H97" s="17">
        <v>0</v>
      </c>
      <c r="I97" s="17">
        <f t="shared" si="26"/>
        <v>23832.370150545717</v>
      </c>
      <c r="J97" s="12">
        <f t="shared" si="19"/>
        <v>0.6</v>
      </c>
      <c r="K97" s="9"/>
      <c r="L97" s="9"/>
      <c r="M97" s="9"/>
      <c r="N97" s="9"/>
    </row>
    <row r="98" spans="1:14" hidden="1" outlineLevel="1">
      <c r="A98">
        <v>16</v>
      </c>
      <c r="B98" s="3" t="s">
        <v>27</v>
      </c>
      <c r="C98" s="9">
        <v>1606</v>
      </c>
      <c r="D98" s="3" t="s">
        <v>21</v>
      </c>
      <c r="E98" s="16">
        <v>28295.385494651986</v>
      </c>
      <c r="F98" s="86">
        <v>4</v>
      </c>
      <c r="G98" s="17">
        <f t="shared" si="18"/>
        <v>16977.231296791189</v>
      </c>
      <c r="H98" s="17">
        <v>0</v>
      </c>
      <c r="I98" s="17">
        <f t="shared" si="26"/>
        <v>16977.231296791189</v>
      </c>
      <c r="J98" s="12">
        <f t="shared" si="19"/>
        <v>0.6</v>
      </c>
      <c r="K98" s="9"/>
      <c r="L98" s="9"/>
      <c r="M98" s="9"/>
      <c r="N98" s="9"/>
    </row>
    <row r="99" spans="1:14" hidden="1" outlineLevel="1">
      <c r="A99">
        <v>16</v>
      </c>
      <c r="B99" s="3" t="s">
        <v>27</v>
      </c>
      <c r="C99" s="9">
        <v>1604</v>
      </c>
      <c r="D99" s="3" t="s">
        <v>22</v>
      </c>
      <c r="E99" s="16">
        <v>31140.603216491949</v>
      </c>
      <c r="F99" s="86">
        <v>4</v>
      </c>
      <c r="G99" s="17">
        <f t="shared" si="18"/>
        <v>18684.361929895167</v>
      </c>
      <c r="H99" s="17">
        <v>0</v>
      </c>
      <c r="I99" s="17">
        <f t="shared" si="26"/>
        <v>18684.361929895167</v>
      </c>
      <c r="J99" s="12">
        <f t="shared" si="19"/>
        <v>0.6</v>
      </c>
      <c r="K99" s="9"/>
      <c r="L99" s="9"/>
      <c r="M99" s="9"/>
      <c r="N99" s="9"/>
    </row>
    <row r="100" spans="1:14" hidden="1" outlineLevel="1">
      <c r="A100">
        <v>16</v>
      </c>
      <c r="B100" s="3" t="s">
        <v>27</v>
      </c>
      <c r="C100" s="9">
        <v>1610</v>
      </c>
      <c r="D100" s="3" t="s">
        <v>23</v>
      </c>
      <c r="E100" s="16">
        <v>82939.298948825555</v>
      </c>
      <c r="F100" s="86">
        <v>4</v>
      </c>
      <c r="G100" s="17">
        <f t="shared" si="18"/>
        <v>49763.57936929533</v>
      </c>
      <c r="H100" s="17">
        <v>0</v>
      </c>
      <c r="I100" s="17">
        <f t="shared" si="26"/>
        <v>49763.57936929533</v>
      </c>
      <c r="J100" s="12">
        <f t="shared" si="19"/>
        <v>0.6</v>
      </c>
      <c r="K100" s="9"/>
      <c r="L100" s="9"/>
      <c r="M100" s="9"/>
      <c r="N100" s="9"/>
    </row>
    <row r="101" spans="1:14" hidden="1" outlineLevel="1">
      <c r="A101">
        <v>16</v>
      </c>
      <c r="B101" s="3" t="s">
        <v>27</v>
      </c>
      <c r="C101" s="9">
        <v>1601</v>
      </c>
      <c r="D101" s="3" t="s">
        <v>24</v>
      </c>
      <c r="E101" s="16">
        <v>95082.006534546017</v>
      </c>
      <c r="F101" s="86">
        <v>4</v>
      </c>
      <c r="G101" s="17">
        <f t="shared" si="18"/>
        <v>57049.20392072761</v>
      </c>
      <c r="H101" s="17">
        <v>0</v>
      </c>
      <c r="I101" s="17">
        <f t="shared" si="26"/>
        <v>57049.20392072761</v>
      </c>
      <c r="J101" s="12">
        <f t="shared" si="19"/>
        <v>0.6</v>
      </c>
      <c r="K101" s="9"/>
      <c r="L101" s="9"/>
      <c r="M101" s="9"/>
      <c r="N101" s="9"/>
    </row>
    <row r="102" spans="1:14" hidden="1" outlineLevel="1">
      <c r="A102">
        <v>16</v>
      </c>
      <c r="B102" s="3" t="s">
        <v>27</v>
      </c>
      <c r="C102" s="9">
        <v>1612</v>
      </c>
      <c r="D102" s="3" t="s">
        <v>25</v>
      </c>
      <c r="E102" s="16">
        <v>83714.055860397566</v>
      </c>
      <c r="F102" s="86">
        <v>4</v>
      </c>
      <c r="G102" s="17">
        <f t="shared" si="18"/>
        <v>50228.43351623854</v>
      </c>
      <c r="H102" s="17">
        <v>0</v>
      </c>
      <c r="I102" s="17">
        <f t="shared" si="26"/>
        <v>50228.43351623854</v>
      </c>
      <c r="J102" s="12">
        <f t="shared" si="19"/>
        <v>0.6</v>
      </c>
      <c r="K102" s="9"/>
      <c r="L102" s="9"/>
      <c r="M102" s="9"/>
      <c r="N102" s="9"/>
    </row>
    <row r="103" spans="1:14" hidden="1" outlineLevel="1">
      <c r="A103">
        <v>16</v>
      </c>
      <c r="B103" s="3" t="s">
        <v>27</v>
      </c>
      <c r="C103" s="9">
        <v>1611</v>
      </c>
      <c r="D103" s="3" t="s">
        <v>26</v>
      </c>
      <c r="E103" s="16">
        <v>103848.53034121738</v>
      </c>
      <c r="F103" s="86">
        <v>4</v>
      </c>
      <c r="G103" s="17">
        <f t="shared" si="18"/>
        <v>62309.118204730425</v>
      </c>
      <c r="H103" s="17">
        <v>0</v>
      </c>
      <c r="I103" s="17">
        <f t="shared" si="26"/>
        <v>62309.118204730425</v>
      </c>
      <c r="J103" s="12">
        <f t="shared" si="19"/>
        <v>0.6</v>
      </c>
      <c r="K103" s="9"/>
      <c r="L103" s="9"/>
      <c r="M103" s="9"/>
      <c r="N103" s="9"/>
    </row>
    <row r="104" spans="1:14" collapsed="1">
      <c r="A104">
        <v>16</v>
      </c>
      <c r="B104" s="3" t="s">
        <v>27</v>
      </c>
      <c r="C104" s="9" t="s">
        <v>352</v>
      </c>
      <c r="D104" s="3" t="s">
        <v>354</v>
      </c>
      <c r="E104" s="16">
        <f>SUM(E92:E103)</f>
        <v>571170</v>
      </c>
      <c r="F104" s="86"/>
      <c r="G104" s="88">
        <f>SUM(G92:G103)</f>
        <v>343705.52080306713</v>
      </c>
      <c r="H104" s="88">
        <f t="shared" ref="H104:I104" si="27">SUM(H92:H103)</f>
        <v>0</v>
      </c>
      <c r="I104" s="88">
        <f t="shared" si="27"/>
        <v>343705.52080306713</v>
      </c>
      <c r="J104" s="89">
        <f t="shared" si="19"/>
        <v>0.60175695642815119</v>
      </c>
      <c r="K104" s="9"/>
      <c r="L104" s="9"/>
      <c r="M104" s="9"/>
      <c r="N104" s="9"/>
    </row>
    <row r="105" spans="1:14" hidden="1" outlineLevel="1">
      <c r="A105">
        <v>17</v>
      </c>
      <c r="B105" s="3" t="s">
        <v>35</v>
      </c>
      <c r="C105" s="9">
        <v>1704</v>
      </c>
      <c r="D105" s="3" t="s">
        <v>129</v>
      </c>
      <c r="E105" s="16">
        <v>274134.34400353383</v>
      </c>
      <c r="F105" s="86">
        <v>5</v>
      </c>
      <c r="G105" s="17">
        <f t="shared" si="18"/>
        <v>205600.75800265037</v>
      </c>
      <c r="H105" s="17">
        <v>0</v>
      </c>
      <c r="I105" s="17">
        <f>E105*0.75</f>
        <v>205600.75800265037</v>
      </c>
      <c r="J105" s="12">
        <f t="shared" si="19"/>
        <v>0.75</v>
      </c>
      <c r="K105" s="9"/>
      <c r="L105" s="9"/>
      <c r="M105" s="9"/>
      <c r="N105" s="9"/>
    </row>
    <row r="106" spans="1:14" hidden="1" outlineLevel="1">
      <c r="A106">
        <v>17</v>
      </c>
      <c r="B106" s="3" t="s">
        <v>35</v>
      </c>
      <c r="C106" s="9">
        <v>1714</v>
      </c>
      <c r="D106" s="3" t="s">
        <v>130</v>
      </c>
      <c r="E106" s="16">
        <v>63834.310203270201</v>
      </c>
      <c r="F106" s="86">
        <v>4</v>
      </c>
      <c r="G106" s="17">
        <f t="shared" si="18"/>
        <v>38300.586121962122</v>
      </c>
      <c r="H106" s="17">
        <v>0</v>
      </c>
      <c r="I106" s="17">
        <f>E106*0.6</f>
        <v>38300.586121962122</v>
      </c>
      <c r="J106" s="12">
        <f t="shared" si="19"/>
        <v>0.6</v>
      </c>
      <c r="K106" s="9"/>
      <c r="L106" s="9"/>
      <c r="M106" s="9"/>
      <c r="N106" s="9"/>
    </row>
    <row r="107" spans="1:14" hidden="1" outlineLevel="1">
      <c r="A107">
        <v>17</v>
      </c>
      <c r="B107" s="3" t="s">
        <v>35</v>
      </c>
      <c r="C107" s="9">
        <v>1710</v>
      </c>
      <c r="D107" s="3" t="s">
        <v>131</v>
      </c>
      <c r="E107" s="16">
        <v>90073.393302244905</v>
      </c>
      <c r="F107" s="86">
        <v>2</v>
      </c>
      <c r="G107" s="17">
        <f t="shared" si="18"/>
        <v>27022.01799067347</v>
      </c>
      <c r="H107" s="17">
        <f>E107*0.3</f>
        <v>27022.01799067347</v>
      </c>
      <c r="I107" s="17">
        <v>0</v>
      </c>
      <c r="J107" s="12">
        <f t="shared" si="19"/>
        <v>0.3</v>
      </c>
      <c r="K107" s="9"/>
      <c r="L107" s="9"/>
      <c r="M107" s="9"/>
      <c r="N107" s="9"/>
    </row>
    <row r="108" spans="1:14" hidden="1" outlineLevel="1">
      <c r="A108">
        <v>17</v>
      </c>
      <c r="B108" s="3" t="s">
        <v>35</v>
      </c>
      <c r="C108" s="9">
        <v>1708</v>
      </c>
      <c r="D108" s="3" t="s">
        <v>132</v>
      </c>
      <c r="E108" s="16">
        <v>73671.499157359489</v>
      </c>
      <c r="F108" s="86">
        <v>3</v>
      </c>
      <c r="G108" s="17">
        <f t="shared" si="18"/>
        <v>33152.174620811769</v>
      </c>
      <c r="H108" s="17">
        <f>E108*0.45</f>
        <v>33152.174620811769</v>
      </c>
      <c r="I108" s="17">
        <v>0</v>
      </c>
      <c r="J108" s="12">
        <f t="shared" si="19"/>
        <v>0.45</v>
      </c>
      <c r="K108" s="9"/>
      <c r="L108" s="9"/>
      <c r="M108" s="9"/>
      <c r="N108" s="9"/>
    </row>
    <row r="109" spans="1:14" hidden="1" outlineLevel="1">
      <c r="A109">
        <v>17</v>
      </c>
      <c r="B109" s="3" t="s">
        <v>35</v>
      </c>
      <c r="C109" s="9">
        <v>1717</v>
      </c>
      <c r="D109" s="3" t="s">
        <v>133</v>
      </c>
      <c r="E109" s="16">
        <v>95469.107734729158</v>
      </c>
      <c r="F109" s="86">
        <v>2</v>
      </c>
      <c r="G109" s="17">
        <f t="shared" si="18"/>
        <v>28640.732320418745</v>
      </c>
      <c r="H109" s="17">
        <f t="shared" ref="H109:H110" si="28">E109*0.3</f>
        <v>28640.732320418745</v>
      </c>
      <c r="I109" s="17">
        <v>0</v>
      </c>
      <c r="J109" s="12">
        <f t="shared" si="19"/>
        <v>0.3</v>
      </c>
      <c r="K109" s="9"/>
      <c r="L109" s="9"/>
      <c r="M109" s="9"/>
      <c r="N109" s="9"/>
    </row>
    <row r="110" spans="1:14" hidden="1" outlineLevel="1">
      <c r="A110">
        <v>17</v>
      </c>
      <c r="B110" s="3" t="s">
        <v>35</v>
      </c>
      <c r="C110" s="9">
        <v>1715</v>
      </c>
      <c r="D110" s="3" t="s">
        <v>134</v>
      </c>
      <c r="E110" s="16">
        <v>75442.120612648185</v>
      </c>
      <c r="F110" s="86">
        <v>2</v>
      </c>
      <c r="G110" s="17">
        <f t="shared" si="18"/>
        <v>22632.636183794453</v>
      </c>
      <c r="H110" s="17">
        <f t="shared" si="28"/>
        <v>22632.636183794453</v>
      </c>
      <c r="I110" s="17">
        <v>0</v>
      </c>
      <c r="J110" s="12">
        <f t="shared" si="19"/>
        <v>0.3</v>
      </c>
      <c r="K110" s="9"/>
      <c r="L110" s="9"/>
      <c r="M110" s="9"/>
      <c r="N110" s="9"/>
    </row>
    <row r="111" spans="1:14" hidden="1" outlineLevel="1">
      <c r="A111">
        <v>17</v>
      </c>
      <c r="B111" s="3" t="s">
        <v>35</v>
      </c>
      <c r="C111" s="9">
        <v>1716</v>
      </c>
      <c r="D111" s="3" t="s">
        <v>135</v>
      </c>
      <c r="E111" s="16">
        <v>54851.931033751105</v>
      </c>
      <c r="F111" s="86">
        <v>3</v>
      </c>
      <c r="G111" s="17">
        <f t="shared" si="18"/>
        <v>24683.368965187998</v>
      </c>
      <c r="H111" s="17">
        <f t="shared" ref="H111:H113" si="29">E111*0.45</f>
        <v>24683.368965187998</v>
      </c>
      <c r="I111" s="17">
        <v>0</v>
      </c>
      <c r="J111" s="12">
        <f t="shared" si="19"/>
        <v>0.45</v>
      </c>
      <c r="K111" s="9"/>
      <c r="L111" s="9"/>
      <c r="M111" s="9"/>
      <c r="N111" s="9"/>
    </row>
    <row r="112" spans="1:14" hidden="1" outlineLevel="1">
      <c r="A112">
        <v>17</v>
      </c>
      <c r="B112" s="3" t="s">
        <v>35</v>
      </c>
      <c r="C112" s="9">
        <v>1725</v>
      </c>
      <c r="D112" s="3" t="s">
        <v>136</v>
      </c>
      <c r="E112" s="16">
        <v>71337.287495612778</v>
      </c>
      <c r="F112" s="86">
        <v>3</v>
      </c>
      <c r="G112" s="17">
        <f t="shared" si="18"/>
        <v>32101.779373025751</v>
      </c>
      <c r="H112" s="17">
        <f t="shared" si="29"/>
        <v>32101.779373025751</v>
      </c>
      <c r="I112" s="17">
        <v>0</v>
      </c>
      <c r="J112" s="12">
        <f t="shared" si="19"/>
        <v>0.45</v>
      </c>
      <c r="K112" s="9"/>
      <c r="L112" s="9"/>
      <c r="M112" s="9"/>
      <c r="N112" s="9"/>
    </row>
    <row r="113" spans="1:14" hidden="1" outlineLevel="1">
      <c r="A113">
        <v>17</v>
      </c>
      <c r="B113" s="3" t="s">
        <v>35</v>
      </c>
      <c r="C113" s="9">
        <v>1721</v>
      </c>
      <c r="D113" s="3" t="s">
        <v>137</v>
      </c>
      <c r="E113" s="16">
        <v>47986.111652889042</v>
      </c>
      <c r="F113" s="86">
        <v>3</v>
      </c>
      <c r="G113" s="17">
        <f t="shared" si="18"/>
        <v>21593.75024380007</v>
      </c>
      <c r="H113" s="17">
        <f t="shared" si="29"/>
        <v>21593.75024380007</v>
      </c>
      <c r="I113" s="17">
        <v>0</v>
      </c>
      <c r="J113" s="12">
        <f t="shared" si="19"/>
        <v>0.45</v>
      </c>
      <c r="K113" s="9"/>
      <c r="L113" s="9"/>
      <c r="M113" s="9"/>
      <c r="N113" s="9"/>
    </row>
    <row r="114" spans="1:14" hidden="1" outlineLevel="1">
      <c r="A114">
        <v>17</v>
      </c>
      <c r="B114" s="3" t="s">
        <v>35</v>
      </c>
      <c r="C114" s="9">
        <v>1712</v>
      </c>
      <c r="D114" s="3" t="s">
        <v>138</v>
      </c>
      <c r="E114" s="16">
        <v>84385.070837767053</v>
      </c>
      <c r="F114" s="86">
        <v>4</v>
      </c>
      <c r="G114" s="17">
        <f t="shared" si="18"/>
        <v>50631.042502660232</v>
      </c>
      <c r="H114" s="17">
        <v>0</v>
      </c>
      <c r="I114" s="17">
        <f>E114*0.6</f>
        <v>50631.042502660232</v>
      </c>
      <c r="J114" s="12">
        <f t="shared" si="19"/>
        <v>0.6</v>
      </c>
      <c r="K114" s="9"/>
      <c r="L114" s="9"/>
      <c r="M114" s="9"/>
      <c r="N114" s="9"/>
    </row>
    <row r="115" spans="1:14" hidden="1" outlineLevel="1">
      <c r="A115">
        <v>17</v>
      </c>
      <c r="B115" s="3" t="s">
        <v>35</v>
      </c>
      <c r="C115" s="9">
        <v>1701</v>
      </c>
      <c r="D115" s="3" t="s">
        <v>139</v>
      </c>
      <c r="E115" s="16">
        <v>51704.533900121067</v>
      </c>
      <c r="F115" s="86">
        <v>5</v>
      </c>
      <c r="G115" s="17">
        <f t="shared" si="18"/>
        <v>38778.400425090804</v>
      </c>
      <c r="H115" s="17">
        <v>0</v>
      </c>
      <c r="I115" s="17">
        <f>E115*0.75</f>
        <v>38778.400425090804</v>
      </c>
      <c r="J115" s="12">
        <f t="shared" si="19"/>
        <v>0.75000000000000011</v>
      </c>
      <c r="K115" s="9"/>
      <c r="L115" s="9"/>
      <c r="M115" s="9"/>
      <c r="N115" s="9"/>
    </row>
    <row r="116" spans="1:14" hidden="1" outlineLevel="1">
      <c r="A116">
        <v>17</v>
      </c>
      <c r="B116" s="3" t="s">
        <v>35</v>
      </c>
      <c r="C116" s="9">
        <v>1727</v>
      </c>
      <c r="D116" s="3" t="s">
        <v>140</v>
      </c>
      <c r="E116" s="16">
        <v>79079.164854801304</v>
      </c>
      <c r="F116" s="86">
        <v>2</v>
      </c>
      <c r="G116" s="17">
        <f t="shared" si="18"/>
        <v>23723.74945644039</v>
      </c>
      <c r="H116" s="17">
        <f>E116*0.3</f>
        <v>23723.74945644039</v>
      </c>
      <c r="I116" s="17">
        <v>0</v>
      </c>
      <c r="J116" s="12">
        <f t="shared" si="19"/>
        <v>0.3</v>
      </c>
      <c r="K116" s="9"/>
      <c r="L116" s="9"/>
      <c r="M116" s="9"/>
      <c r="N116" s="9"/>
    </row>
    <row r="117" spans="1:14" hidden="1" outlineLevel="1">
      <c r="A117">
        <v>17</v>
      </c>
      <c r="B117" s="3" t="s">
        <v>35</v>
      </c>
      <c r="C117" s="9">
        <v>1724</v>
      </c>
      <c r="D117" s="3" t="s">
        <v>141</v>
      </c>
      <c r="E117" s="16">
        <v>81793.873614385549</v>
      </c>
      <c r="F117" s="86">
        <v>3</v>
      </c>
      <c r="G117" s="17">
        <f t="shared" si="18"/>
        <v>36807.243126473499</v>
      </c>
      <c r="H117" s="17">
        <f>E117*0.45</f>
        <v>36807.243126473499</v>
      </c>
      <c r="I117" s="17">
        <v>0</v>
      </c>
      <c r="J117" s="12">
        <f t="shared" si="19"/>
        <v>0.45</v>
      </c>
      <c r="K117" s="9"/>
      <c r="L117" s="9"/>
      <c r="M117" s="9"/>
      <c r="N117" s="9"/>
    </row>
    <row r="118" spans="1:14" hidden="1" outlineLevel="1">
      <c r="A118">
        <v>17</v>
      </c>
      <c r="B118" s="3" t="s">
        <v>35</v>
      </c>
      <c r="C118" s="9">
        <v>1729</v>
      </c>
      <c r="D118" s="3" t="s">
        <v>35</v>
      </c>
      <c r="E118" s="16">
        <v>37654.030254007979</v>
      </c>
      <c r="F118" s="86">
        <v>2</v>
      </c>
      <c r="G118" s="17">
        <f t="shared" si="18"/>
        <v>11296.209076202393</v>
      </c>
      <c r="H118" s="17">
        <f>E118*0.3</f>
        <v>11296.209076202393</v>
      </c>
      <c r="I118" s="17">
        <v>0</v>
      </c>
      <c r="J118" s="12">
        <f t="shared" si="19"/>
        <v>0.3</v>
      </c>
      <c r="K118" s="9"/>
      <c r="L118" s="9"/>
      <c r="M118" s="9"/>
      <c r="N118" s="9"/>
    </row>
    <row r="119" spans="1:14" hidden="1" outlineLevel="1">
      <c r="A119">
        <v>17</v>
      </c>
      <c r="B119" s="3" t="s">
        <v>35</v>
      </c>
      <c r="C119" s="9">
        <v>1728</v>
      </c>
      <c r="D119" s="3" t="s">
        <v>142</v>
      </c>
      <c r="E119" s="16">
        <v>83658.475619287332</v>
      </c>
      <c r="F119" s="86">
        <v>3</v>
      </c>
      <c r="G119" s="17">
        <f t="shared" si="18"/>
        <v>37646.314028679299</v>
      </c>
      <c r="H119" s="17">
        <f t="shared" ref="H119:H121" si="30">E119*0.45</f>
        <v>37646.314028679299</v>
      </c>
      <c r="I119" s="17">
        <v>0</v>
      </c>
      <c r="J119" s="12">
        <f t="shared" si="19"/>
        <v>0.45</v>
      </c>
      <c r="K119" s="9"/>
      <c r="L119" s="9"/>
      <c r="M119" s="9"/>
      <c r="N119" s="9"/>
    </row>
    <row r="120" spans="1:14" hidden="1" outlineLevel="1">
      <c r="A120">
        <v>17</v>
      </c>
      <c r="B120" s="3" t="s">
        <v>35</v>
      </c>
      <c r="C120" s="9">
        <v>1702</v>
      </c>
      <c r="D120" s="3" t="s">
        <v>143</v>
      </c>
      <c r="E120" s="18"/>
      <c r="F120" s="86">
        <v>3</v>
      </c>
      <c r="G120" s="17">
        <f t="shared" si="18"/>
        <v>0</v>
      </c>
      <c r="H120" s="17">
        <f t="shared" si="30"/>
        <v>0</v>
      </c>
      <c r="I120" s="17">
        <v>0</v>
      </c>
      <c r="J120" s="12" t="e">
        <f t="shared" si="19"/>
        <v>#DIV/0!</v>
      </c>
      <c r="K120" s="9"/>
      <c r="L120" s="9"/>
      <c r="M120" s="9"/>
      <c r="N120" s="9"/>
    </row>
    <row r="121" spans="1:14" hidden="1" outlineLevel="1">
      <c r="A121">
        <v>17</v>
      </c>
      <c r="B121" s="3" t="s">
        <v>35</v>
      </c>
      <c r="C121" s="9">
        <v>1705</v>
      </c>
      <c r="D121" s="3" t="s">
        <v>144</v>
      </c>
      <c r="E121" s="16">
        <v>32205.417649845418</v>
      </c>
      <c r="F121" s="86">
        <v>3</v>
      </c>
      <c r="G121" s="17">
        <f t="shared" si="18"/>
        <v>14492.437942430439</v>
      </c>
      <c r="H121" s="17">
        <f t="shared" si="30"/>
        <v>14492.437942430439</v>
      </c>
      <c r="I121" s="17">
        <v>0</v>
      </c>
      <c r="J121" s="12">
        <f t="shared" si="19"/>
        <v>0.45</v>
      </c>
      <c r="K121" s="9"/>
      <c r="L121" s="9"/>
      <c r="M121" s="9"/>
      <c r="N121" s="9"/>
    </row>
    <row r="122" spans="1:14" hidden="1" outlineLevel="1">
      <c r="A122">
        <v>17</v>
      </c>
      <c r="B122" s="3" t="s">
        <v>35</v>
      </c>
      <c r="C122" s="9">
        <v>1711</v>
      </c>
      <c r="D122" s="3" t="s">
        <v>145</v>
      </c>
      <c r="E122" s="16">
        <v>117856.84960217336</v>
      </c>
      <c r="F122" s="86">
        <v>4</v>
      </c>
      <c r="G122" s="17">
        <f t="shared" si="18"/>
        <v>70714.109761304018</v>
      </c>
      <c r="H122" s="17">
        <v>0</v>
      </c>
      <c r="I122" s="17">
        <f>E122*0.6</f>
        <v>70714.109761304018</v>
      </c>
      <c r="J122" s="12">
        <f t="shared" si="19"/>
        <v>0.6</v>
      </c>
      <c r="K122" s="9"/>
      <c r="L122" s="9"/>
      <c r="M122" s="9"/>
      <c r="N122" s="9"/>
    </row>
    <row r="123" spans="1:14" hidden="1" outlineLevel="1">
      <c r="A123">
        <v>17</v>
      </c>
      <c r="B123" s="3" t="s">
        <v>35</v>
      </c>
      <c r="C123" s="9">
        <v>1722</v>
      </c>
      <c r="D123" s="3" t="s">
        <v>146</v>
      </c>
      <c r="E123" s="16">
        <v>106163.00521347891</v>
      </c>
      <c r="F123" s="86">
        <v>3</v>
      </c>
      <c r="G123" s="17">
        <f t="shared" si="18"/>
        <v>47773.352346065512</v>
      </c>
      <c r="H123" s="17">
        <f>E123*0.45</f>
        <v>47773.352346065512</v>
      </c>
      <c r="I123" s="17">
        <v>0</v>
      </c>
      <c r="J123" s="12">
        <f t="shared" si="19"/>
        <v>0.45</v>
      </c>
      <c r="K123" s="9"/>
      <c r="L123" s="9"/>
      <c r="M123" s="9"/>
      <c r="N123" s="9"/>
    </row>
    <row r="124" spans="1:14" hidden="1" outlineLevel="1">
      <c r="A124">
        <v>17</v>
      </c>
      <c r="B124" s="3" t="s">
        <v>35</v>
      </c>
      <c r="C124" s="9">
        <v>1718</v>
      </c>
      <c r="D124" s="3" t="s">
        <v>147</v>
      </c>
      <c r="E124" s="16">
        <v>59913.326706043248</v>
      </c>
      <c r="F124" s="86">
        <v>2</v>
      </c>
      <c r="G124" s="17">
        <f t="shared" si="18"/>
        <v>17973.998011812975</v>
      </c>
      <c r="H124" s="17">
        <f>E124*0.3</f>
        <v>17973.998011812975</v>
      </c>
      <c r="I124" s="17">
        <v>0</v>
      </c>
      <c r="J124" s="12">
        <f t="shared" si="19"/>
        <v>0.3</v>
      </c>
      <c r="K124" s="9"/>
      <c r="L124" s="9"/>
      <c r="M124" s="9"/>
      <c r="N124" s="9"/>
    </row>
    <row r="125" spans="1:14" hidden="1" outlineLevel="1">
      <c r="A125">
        <v>17</v>
      </c>
      <c r="B125" s="3" t="s">
        <v>35</v>
      </c>
      <c r="C125" s="9">
        <v>1709</v>
      </c>
      <c r="D125" s="3" t="s">
        <v>148</v>
      </c>
      <c r="E125" s="16">
        <v>80220.057322154433</v>
      </c>
      <c r="F125" s="86">
        <v>4</v>
      </c>
      <c r="G125" s="17">
        <f t="shared" si="18"/>
        <v>48132.034393292655</v>
      </c>
      <c r="H125" s="17">
        <v>0</v>
      </c>
      <c r="I125" s="17">
        <f t="shared" ref="I125:I126" si="31">E125*0.6</f>
        <v>48132.034393292655</v>
      </c>
      <c r="J125" s="12">
        <f t="shared" si="19"/>
        <v>0.6</v>
      </c>
      <c r="K125" s="9"/>
      <c r="L125" s="9"/>
      <c r="M125" s="9"/>
      <c r="N125" s="9"/>
    </row>
    <row r="126" spans="1:14" hidden="1" outlineLevel="1">
      <c r="A126">
        <v>17</v>
      </c>
      <c r="B126" s="3" t="s">
        <v>35</v>
      </c>
      <c r="C126" s="9">
        <v>1707</v>
      </c>
      <c r="D126" s="3" t="s">
        <v>149</v>
      </c>
      <c r="E126" s="16">
        <v>131985.739789018</v>
      </c>
      <c r="F126" s="86">
        <v>4</v>
      </c>
      <c r="G126" s="17">
        <f t="shared" si="18"/>
        <v>79191.443873410797</v>
      </c>
      <c r="H126" s="17">
        <v>0</v>
      </c>
      <c r="I126" s="17">
        <f t="shared" si="31"/>
        <v>79191.443873410797</v>
      </c>
      <c r="J126" s="12">
        <f t="shared" si="19"/>
        <v>0.6</v>
      </c>
      <c r="K126" s="9"/>
      <c r="L126" s="9"/>
      <c r="M126" s="9"/>
      <c r="N126" s="9"/>
    </row>
    <row r="127" spans="1:14" hidden="1" outlineLevel="1">
      <c r="A127">
        <v>17</v>
      </c>
      <c r="B127" s="3" t="s">
        <v>35</v>
      </c>
      <c r="C127" s="9">
        <v>1720</v>
      </c>
      <c r="D127" s="3" t="s">
        <v>150</v>
      </c>
      <c r="E127" s="16">
        <v>78097.288226753226</v>
      </c>
      <c r="F127" s="86">
        <v>3</v>
      </c>
      <c r="G127" s="17">
        <f t="shared" si="18"/>
        <v>35143.779702038955</v>
      </c>
      <c r="H127" s="17">
        <f>E127*0.45</f>
        <v>35143.779702038955</v>
      </c>
      <c r="I127" s="17">
        <v>0</v>
      </c>
      <c r="J127" s="12">
        <f t="shared" si="19"/>
        <v>0.45000000000000007</v>
      </c>
      <c r="K127" s="9"/>
      <c r="L127" s="9"/>
      <c r="M127" s="9"/>
      <c r="N127" s="9"/>
    </row>
    <row r="128" spans="1:14" hidden="1" outlineLevel="1">
      <c r="A128">
        <v>17</v>
      </c>
      <c r="B128" s="3" t="s">
        <v>35</v>
      </c>
      <c r="C128" s="9">
        <v>1703</v>
      </c>
      <c r="D128" s="3" t="s">
        <v>151</v>
      </c>
      <c r="E128" s="25">
        <v>9223</v>
      </c>
      <c r="F128" s="86">
        <v>2</v>
      </c>
      <c r="G128" s="17">
        <f t="shared" si="18"/>
        <v>2766.9</v>
      </c>
      <c r="H128" s="17">
        <f>E128*0.3</f>
        <v>2766.9</v>
      </c>
      <c r="I128" s="17">
        <v>0</v>
      </c>
      <c r="J128" s="12">
        <f t="shared" si="19"/>
        <v>0.3</v>
      </c>
      <c r="K128" s="9"/>
      <c r="L128" s="9"/>
      <c r="M128" s="9"/>
      <c r="N128" s="9"/>
    </row>
    <row r="129" spans="1:14" hidden="1" outlineLevel="1">
      <c r="A129">
        <v>17</v>
      </c>
      <c r="B129" s="3" t="s">
        <v>35</v>
      </c>
      <c r="C129" s="9">
        <v>1706</v>
      </c>
      <c r="D129" s="3" t="s">
        <v>152</v>
      </c>
      <c r="E129" s="16">
        <v>82613.171472856047</v>
      </c>
      <c r="F129" s="86">
        <v>5</v>
      </c>
      <c r="G129" s="17">
        <f t="shared" si="18"/>
        <v>61959.878604642035</v>
      </c>
      <c r="H129" s="17">
        <v>0</v>
      </c>
      <c r="I129" s="17">
        <f>E129*0.75</f>
        <v>61959.878604642035</v>
      </c>
      <c r="J129" s="12">
        <f t="shared" si="19"/>
        <v>0.75</v>
      </c>
      <c r="K129" s="9"/>
      <c r="L129" s="9"/>
      <c r="M129" s="9"/>
      <c r="N129" s="9"/>
    </row>
    <row r="130" spans="1:14" hidden="1" outlineLevel="1">
      <c r="A130">
        <v>17</v>
      </c>
      <c r="B130" s="3" t="s">
        <v>35</v>
      </c>
      <c r="C130" s="9">
        <v>1726</v>
      </c>
      <c r="D130" s="3" t="s">
        <v>153</v>
      </c>
      <c r="E130" s="16">
        <v>54864.485601934335</v>
      </c>
      <c r="F130" s="86">
        <v>3</v>
      </c>
      <c r="G130" s="17">
        <f t="shared" si="18"/>
        <v>24689.01852087045</v>
      </c>
      <c r="H130" s="17">
        <f>E130*0.45</f>
        <v>24689.01852087045</v>
      </c>
      <c r="I130" s="17">
        <v>0</v>
      </c>
      <c r="J130" s="12">
        <f t="shared" si="19"/>
        <v>0.44999999999999996</v>
      </c>
      <c r="K130" s="9"/>
      <c r="L130" s="9"/>
      <c r="M130" s="9"/>
      <c r="N130" s="9"/>
    </row>
    <row r="131" spans="1:14" hidden="1" outlineLevel="1">
      <c r="A131">
        <v>17</v>
      </c>
      <c r="B131" s="3" t="s">
        <v>35</v>
      </c>
      <c r="C131" s="9">
        <v>1713</v>
      </c>
      <c r="D131" s="3" t="s">
        <v>154</v>
      </c>
      <c r="E131" s="16">
        <v>76475.40676006877</v>
      </c>
      <c r="F131" s="86">
        <v>4</v>
      </c>
      <c r="G131" s="17">
        <f t="shared" si="18"/>
        <v>45885.244056041258</v>
      </c>
      <c r="H131" s="17">
        <v>0</v>
      </c>
      <c r="I131" s="17">
        <f>E131*0.6</f>
        <v>45885.244056041258</v>
      </c>
      <c r="J131" s="12">
        <f t="shared" si="19"/>
        <v>0.6</v>
      </c>
      <c r="K131" s="9"/>
      <c r="L131" s="9"/>
      <c r="M131" s="9"/>
      <c r="N131" s="9"/>
    </row>
    <row r="132" spans="1:14" hidden="1" outlineLevel="1">
      <c r="A132">
        <v>17</v>
      </c>
      <c r="B132" s="3" t="s">
        <v>35</v>
      </c>
      <c r="C132" s="9">
        <v>1731</v>
      </c>
      <c r="D132" s="3" t="s">
        <v>155</v>
      </c>
      <c r="E132" s="16">
        <v>50683.784437299611</v>
      </c>
      <c r="F132" s="86">
        <v>3</v>
      </c>
      <c r="G132" s="17">
        <f t="shared" ref="G132:G195" si="32">H132+I132</f>
        <v>22807.702996784825</v>
      </c>
      <c r="H132" s="17">
        <f t="shared" ref="H132:H133" si="33">E132*0.45</f>
        <v>22807.702996784825</v>
      </c>
      <c r="I132" s="17">
        <v>0</v>
      </c>
      <c r="J132" s="12">
        <f t="shared" ref="J132:J195" si="34">G132/E132</f>
        <v>0.45</v>
      </c>
      <c r="K132" s="9"/>
      <c r="L132" s="9"/>
      <c r="M132" s="9"/>
      <c r="N132" s="9"/>
    </row>
    <row r="133" spans="1:14" hidden="1" outlineLevel="1">
      <c r="A133">
        <v>17</v>
      </c>
      <c r="B133" s="3" t="s">
        <v>35</v>
      </c>
      <c r="C133" s="9">
        <v>1719</v>
      </c>
      <c r="D133" s="3" t="s">
        <v>156</v>
      </c>
      <c r="E133" s="16">
        <v>25590.443570181556</v>
      </c>
      <c r="F133" s="86">
        <v>3</v>
      </c>
      <c r="G133" s="17">
        <f t="shared" si="32"/>
        <v>11515.6996065817</v>
      </c>
      <c r="H133" s="17">
        <f t="shared" si="33"/>
        <v>11515.6996065817</v>
      </c>
      <c r="I133" s="17">
        <v>0</v>
      </c>
      <c r="J133" s="12">
        <f t="shared" si="34"/>
        <v>0.45</v>
      </c>
      <c r="K133" s="9"/>
      <c r="L133" s="9"/>
      <c r="M133" s="9"/>
      <c r="N133" s="9"/>
    </row>
    <row r="134" spans="1:14" hidden="1" outlineLevel="1">
      <c r="A134">
        <v>17</v>
      </c>
      <c r="B134" s="3" t="s">
        <v>35</v>
      </c>
      <c r="C134" s="9">
        <v>1723</v>
      </c>
      <c r="D134" s="3" t="s">
        <v>157</v>
      </c>
      <c r="E134" s="16">
        <v>18547.360895466343</v>
      </c>
      <c r="F134" s="86">
        <v>4</v>
      </c>
      <c r="G134" s="17">
        <f t="shared" si="32"/>
        <v>11128.416537279805</v>
      </c>
      <c r="H134" s="17">
        <v>0</v>
      </c>
      <c r="I134" s="17">
        <f>E134*0.6</f>
        <v>11128.416537279805</v>
      </c>
      <c r="J134" s="12">
        <f t="shared" si="34"/>
        <v>0.6</v>
      </c>
      <c r="K134" s="9"/>
      <c r="L134" s="9"/>
      <c r="M134" s="9"/>
      <c r="N134" s="9"/>
    </row>
    <row r="135" spans="1:14" hidden="1" outlineLevel="1">
      <c r="A135">
        <v>17</v>
      </c>
      <c r="B135" s="3" t="s">
        <v>35</v>
      </c>
      <c r="C135" s="9">
        <v>1730</v>
      </c>
      <c r="D135" s="3" t="s">
        <v>158</v>
      </c>
      <c r="E135" s="16">
        <v>114233.31731836646</v>
      </c>
      <c r="F135" s="86">
        <v>3</v>
      </c>
      <c r="G135" s="17">
        <f t="shared" si="32"/>
        <v>51404.992793264908</v>
      </c>
      <c r="H135" s="17">
        <f t="shared" ref="H135:H137" si="35">E135*0.45</f>
        <v>51404.992793264908</v>
      </c>
      <c r="I135" s="17">
        <v>0</v>
      </c>
      <c r="J135" s="12">
        <f t="shared" si="34"/>
        <v>0.45</v>
      </c>
      <c r="K135" s="9"/>
      <c r="L135" s="9"/>
      <c r="M135" s="9"/>
      <c r="N135" s="9"/>
    </row>
    <row r="136" spans="1:14" collapsed="1">
      <c r="A136">
        <v>17</v>
      </c>
      <c r="B136" s="3" t="s">
        <v>35</v>
      </c>
      <c r="C136" s="9" t="s">
        <v>352</v>
      </c>
      <c r="D136" s="3" t="s">
        <v>354</v>
      </c>
      <c r="E136" s="16">
        <f>SUM(E105:E135)</f>
        <v>2303747.9088420486</v>
      </c>
      <c r="F136" s="86"/>
      <c r="G136" s="88">
        <f>SUM(G105:G135)</f>
        <v>1178189.7715836915</v>
      </c>
      <c r="H136" s="88">
        <f t="shared" ref="H136:I136" si="36">SUM(H105:H135)</f>
        <v>527867.8573053577</v>
      </c>
      <c r="I136" s="88">
        <f t="shared" si="36"/>
        <v>650321.91427833401</v>
      </c>
      <c r="J136" s="89">
        <f t="shared" si="34"/>
        <v>0.51142304549107309</v>
      </c>
      <c r="K136" s="9"/>
      <c r="L136" s="9"/>
      <c r="M136" s="9"/>
      <c r="N136" s="9"/>
    </row>
    <row r="137" spans="1:14" hidden="1" outlineLevel="1">
      <c r="A137">
        <v>18</v>
      </c>
      <c r="B137" s="3" t="s">
        <v>36</v>
      </c>
      <c r="C137" s="9">
        <v>1809</v>
      </c>
      <c r="D137" s="3" t="s">
        <v>159</v>
      </c>
      <c r="E137" s="16">
        <v>80624.853400243592</v>
      </c>
      <c r="F137" s="86">
        <v>3</v>
      </c>
      <c r="G137" s="17">
        <f t="shared" si="32"/>
        <v>36281.184030109616</v>
      </c>
      <c r="H137" s="17">
        <f t="shared" si="35"/>
        <v>36281.184030109616</v>
      </c>
      <c r="I137" s="17">
        <v>0</v>
      </c>
      <c r="J137" s="12">
        <f t="shared" si="34"/>
        <v>0.45</v>
      </c>
      <c r="K137" s="9"/>
      <c r="L137" s="9"/>
      <c r="M137" s="9"/>
      <c r="N137" s="9"/>
    </row>
    <row r="138" spans="1:14" hidden="1" outlineLevel="1">
      <c r="A138">
        <v>18</v>
      </c>
      <c r="B138" s="3" t="s">
        <v>36</v>
      </c>
      <c r="C138" s="9">
        <v>1814</v>
      </c>
      <c r="D138" s="3" t="s">
        <v>160</v>
      </c>
      <c r="E138" s="16">
        <v>79124.867037549644</v>
      </c>
      <c r="F138" s="86">
        <v>4</v>
      </c>
      <c r="G138" s="17">
        <f t="shared" si="32"/>
        <v>47474.920222529785</v>
      </c>
      <c r="H138" s="17">
        <v>0</v>
      </c>
      <c r="I138" s="17">
        <f t="shared" ref="I138:I139" si="37">E138*0.6</f>
        <v>47474.920222529785</v>
      </c>
      <c r="J138" s="12">
        <f t="shared" si="34"/>
        <v>0.6</v>
      </c>
      <c r="K138" s="9"/>
      <c r="L138" s="9"/>
      <c r="M138" s="9"/>
      <c r="N138" s="9"/>
    </row>
    <row r="139" spans="1:14" hidden="1" outlineLevel="1">
      <c r="A139">
        <v>18</v>
      </c>
      <c r="B139" s="3" t="s">
        <v>36</v>
      </c>
      <c r="C139" s="9">
        <v>1825</v>
      </c>
      <c r="D139" s="3" t="s">
        <v>161</v>
      </c>
      <c r="E139" s="16">
        <v>131743.08108633122</v>
      </c>
      <c r="F139" s="86">
        <v>4</v>
      </c>
      <c r="G139" s="17">
        <f t="shared" si="32"/>
        <v>79045.848651798733</v>
      </c>
      <c r="H139" s="17">
        <v>0</v>
      </c>
      <c r="I139" s="17">
        <f t="shared" si="37"/>
        <v>79045.848651798733</v>
      </c>
      <c r="J139" s="12">
        <f t="shared" si="34"/>
        <v>0.6</v>
      </c>
      <c r="K139" s="9"/>
      <c r="L139" s="9"/>
      <c r="M139" s="9"/>
      <c r="N139" s="9"/>
    </row>
    <row r="140" spans="1:14" hidden="1" outlineLevel="1">
      <c r="A140">
        <v>18</v>
      </c>
      <c r="B140" s="3" t="s">
        <v>36</v>
      </c>
      <c r="C140" s="9">
        <v>1811</v>
      </c>
      <c r="D140" s="3" t="s">
        <v>162</v>
      </c>
      <c r="E140" s="16">
        <v>14871.592043553179</v>
      </c>
      <c r="F140" s="86">
        <v>2</v>
      </c>
      <c r="G140" s="17">
        <f t="shared" si="32"/>
        <v>4461.4776130659538</v>
      </c>
      <c r="H140" s="17">
        <f>E140*0.3</f>
        <v>4461.4776130659538</v>
      </c>
      <c r="I140" s="17">
        <v>0</v>
      </c>
      <c r="J140" s="12">
        <f t="shared" si="34"/>
        <v>0.3</v>
      </c>
      <c r="K140" s="9"/>
      <c r="L140" s="9"/>
      <c r="M140" s="9"/>
      <c r="N140" s="9"/>
    </row>
    <row r="141" spans="1:14" hidden="1" outlineLevel="1">
      <c r="A141">
        <v>18</v>
      </c>
      <c r="B141" s="3" t="s">
        <v>36</v>
      </c>
      <c r="C141" s="9">
        <v>1823</v>
      </c>
      <c r="D141" s="3" t="s">
        <v>163</v>
      </c>
      <c r="E141" s="16">
        <v>239551.89109352414</v>
      </c>
      <c r="F141" s="86">
        <v>4</v>
      </c>
      <c r="G141" s="17">
        <f t="shared" si="32"/>
        <v>143731.13465611447</v>
      </c>
      <c r="H141" s="17">
        <v>0</v>
      </c>
      <c r="I141" s="17">
        <f t="shared" ref="I141:I142" si="38">E141*0.6</f>
        <v>143731.13465611447</v>
      </c>
      <c r="J141" s="12">
        <f t="shared" si="34"/>
        <v>0.6</v>
      </c>
      <c r="K141" s="9"/>
      <c r="L141" s="9"/>
      <c r="M141" s="9"/>
      <c r="N141" s="9"/>
    </row>
    <row r="142" spans="1:14" hidden="1" outlineLevel="1">
      <c r="A142">
        <v>18</v>
      </c>
      <c r="B142" s="3" t="s">
        <v>36</v>
      </c>
      <c r="C142" s="9">
        <v>1821</v>
      </c>
      <c r="D142" s="3" t="s">
        <v>164</v>
      </c>
      <c r="E142" s="16">
        <v>217122.05789775972</v>
      </c>
      <c r="F142" s="86">
        <v>4</v>
      </c>
      <c r="G142" s="17">
        <f t="shared" si="32"/>
        <v>130273.23473865582</v>
      </c>
      <c r="H142" s="17">
        <v>0</v>
      </c>
      <c r="I142" s="17">
        <f t="shared" si="38"/>
        <v>130273.23473865582</v>
      </c>
      <c r="J142" s="12">
        <f t="shared" si="34"/>
        <v>0.6</v>
      </c>
      <c r="K142" s="9"/>
      <c r="L142" s="9"/>
      <c r="M142" s="9"/>
      <c r="N142" s="9"/>
    </row>
    <row r="143" spans="1:14" hidden="1" outlineLevel="1">
      <c r="A143">
        <v>18</v>
      </c>
      <c r="B143" s="3" t="s">
        <v>36</v>
      </c>
      <c r="C143" s="9">
        <v>1820</v>
      </c>
      <c r="D143" s="3" t="s">
        <v>165</v>
      </c>
      <c r="E143" s="16">
        <v>50174.031597165544</v>
      </c>
      <c r="F143" s="86">
        <v>3</v>
      </c>
      <c r="G143" s="17">
        <f t="shared" si="32"/>
        <v>22578.314218724496</v>
      </c>
      <c r="H143" s="17">
        <f t="shared" ref="H143:H145" si="39">E143*0.45</f>
        <v>22578.314218724496</v>
      </c>
      <c r="I143" s="17">
        <v>0</v>
      </c>
      <c r="J143" s="12">
        <f t="shared" si="34"/>
        <v>0.45</v>
      </c>
      <c r="K143" s="9"/>
      <c r="L143" s="9"/>
      <c r="M143" s="9"/>
      <c r="N143" s="9"/>
    </row>
    <row r="144" spans="1:14" hidden="1" outlineLevel="1">
      <c r="A144">
        <v>18</v>
      </c>
      <c r="B144" s="3" t="s">
        <v>36</v>
      </c>
      <c r="C144" s="9">
        <v>1816</v>
      </c>
      <c r="D144" s="3" t="s">
        <v>166</v>
      </c>
      <c r="E144" s="16">
        <v>64893.328820631032</v>
      </c>
      <c r="F144" s="86">
        <v>3</v>
      </c>
      <c r="G144" s="17">
        <f t="shared" si="32"/>
        <v>29201.997969283966</v>
      </c>
      <c r="H144" s="17">
        <f t="shared" si="39"/>
        <v>29201.997969283966</v>
      </c>
      <c r="I144" s="17">
        <v>0</v>
      </c>
      <c r="J144" s="12">
        <f t="shared" si="34"/>
        <v>0.45</v>
      </c>
      <c r="K144" s="9"/>
      <c r="L144" s="9"/>
      <c r="M144" s="9"/>
      <c r="N144" s="9"/>
    </row>
    <row r="145" spans="1:14" hidden="1" outlineLevel="1">
      <c r="A145">
        <v>18</v>
      </c>
      <c r="B145" s="3" t="s">
        <v>36</v>
      </c>
      <c r="C145" s="9">
        <v>1813</v>
      </c>
      <c r="D145" s="3" t="s">
        <v>167</v>
      </c>
      <c r="E145" s="16">
        <v>188280.79690535989</v>
      </c>
      <c r="F145" s="86">
        <v>3</v>
      </c>
      <c r="G145" s="17">
        <f t="shared" si="32"/>
        <v>84726.358607411952</v>
      </c>
      <c r="H145" s="17">
        <f t="shared" si="39"/>
        <v>84726.358607411952</v>
      </c>
      <c r="I145" s="17">
        <v>0</v>
      </c>
      <c r="J145" s="12">
        <f t="shared" si="34"/>
        <v>0.45</v>
      </c>
      <c r="K145" s="9"/>
      <c r="L145" s="9"/>
      <c r="M145" s="9"/>
      <c r="N145" s="9"/>
    </row>
    <row r="146" spans="1:14" hidden="1" outlineLevel="1">
      <c r="A146">
        <v>18</v>
      </c>
      <c r="B146" s="3" t="s">
        <v>36</v>
      </c>
      <c r="C146" s="9">
        <v>1808</v>
      </c>
      <c r="D146" s="3" t="s">
        <v>168</v>
      </c>
      <c r="E146" s="16">
        <v>58733.296795327973</v>
      </c>
      <c r="F146" s="86">
        <v>4</v>
      </c>
      <c r="G146" s="17">
        <f t="shared" si="32"/>
        <v>35239.978077196785</v>
      </c>
      <c r="H146" s="17">
        <v>0</v>
      </c>
      <c r="I146" s="17">
        <f>E146*0.6</f>
        <v>35239.978077196785</v>
      </c>
      <c r="J146" s="12">
        <f t="shared" si="34"/>
        <v>0.6</v>
      </c>
      <c r="K146" s="9"/>
      <c r="L146" s="9"/>
      <c r="M146" s="9"/>
      <c r="N146" s="9"/>
    </row>
    <row r="147" spans="1:14" hidden="1" outlineLevel="1">
      <c r="A147">
        <v>18</v>
      </c>
      <c r="B147" s="3" t="s">
        <v>36</v>
      </c>
      <c r="C147" s="9">
        <v>1822</v>
      </c>
      <c r="D147" s="3" t="s">
        <v>169</v>
      </c>
      <c r="E147" s="16">
        <v>121315.69273289804</v>
      </c>
      <c r="F147" s="86">
        <v>3</v>
      </c>
      <c r="G147" s="17">
        <f t="shared" si="32"/>
        <v>54592.061729804118</v>
      </c>
      <c r="H147" s="17">
        <f t="shared" ref="H147:H148" si="40">E147*0.45</f>
        <v>54592.061729804118</v>
      </c>
      <c r="I147" s="17">
        <v>0</v>
      </c>
      <c r="J147" s="12">
        <f t="shared" si="34"/>
        <v>0.45</v>
      </c>
      <c r="K147" s="9"/>
      <c r="L147" s="9"/>
      <c r="M147" s="9"/>
      <c r="N147" s="9"/>
    </row>
    <row r="148" spans="1:14" hidden="1" outlineLevel="1">
      <c r="A148">
        <v>18</v>
      </c>
      <c r="B148" s="3" t="s">
        <v>36</v>
      </c>
      <c r="C148" s="9">
        <v>1805</v>
      </c>
      <c r="D148" s="3" t="s">
        <v>170</v>
      </c>
      <c r="E148" s="16">
        <v>55929.726485778214</v>
      </c>
      <c r="F148" s="86">
        <v>3</v>
      </c>
      <c r="G148" s="17">
        <f t="shared" si="32"/>
        <v>25168.376918600195</v>
      </c>
      <c r="H148" s="17">
        <f t="shared" si="40"/>
        <v>25168.376918600195</v>
      </c>
      <c r="I148" s="17">
        <v>0</v>
      </c>
      <c r="J148" s="12">
        <f t="shared" si="34"/>
        <v>0.45</v>
      </c>
      <c r="K148" s="9"/>
      <c r="L148" s="9"/>
      <c r="M148" s="9"/>
      <c r="N148" s="9"/>
    </row>
    <row r="149" spans="1:14" hidden="1" outlineLevel="1">
      <c r="A149">
        <v>18</v>
      </c>
      <c r="B149" s="3" t="s">
        <v>36</v>
      </c>
      <c r="C149" s="9">
        <v>1806</v>
      </c>
      <c r="D149" s="3" t="s">
        <v>171</v>
      </c>
      <c r="E149" s="16">
        <v>110893.09886855967</v>
      </c>
      <c r="F149" s="86">
        <v>4</v>
      </c>
      <c r="G149" s="17">
        <f t="shared" si="32"/>
        <v>66535.859321135795</v>
      </c>
      <c r="H149" s="17">
        <v>0</v>
      </c>
      <c r="I149" s="17">
        <f t="shared" ref="I149:I150" si="41">E149*0.6</f>
        <v>66535.859321135795</v>
      </c>
      <c r="J149" s="12">
        <f t="shared" si="34"/>
        <v>0.6</v>
      </c>
      <c r="K149" s="9"/>
      <c r="L149" s="9"/>
      <c r="M149" s="9"/>
      <c r="N149" s="9"/>
    </row>
    <row r="150" spans="1:14" hidden="1" outlineLevel="1">
      <c r="A150">
        <v>18</v>
      </c>
      <c r="B150" s="3" t="s">
        <v>36</v>
      </c>
      <c r="C150" s="9">
        <v>1802</v>
      </c>
      <c r="D150" s="3" t="s">
        <v>172</v>
      </c>
      <c r="E150" s="16">
        <v>161610.7300082095</v>
      </c>
      <c r="F150" s="86">
        <v>4</v>
      </c>
      <c r="G150" s="17">
        <f t="shared" si="32"/>
        <v>96966.438004925702</v>
      </c>
      <c r="H150" s="17">
        <v>0</v>
      </c>
      <c r="I150" s="17">
        <f t="shared" si="41"/>
        <v>96966.438004925702</v>
      </c>
      <c r="J150" s="12">
        <f t="shared" si="34"/>
        <v>0.6</v>
      </c>
      <c r="K150" s="9"/>
      <c r="L150" s="9"/>
      <c r="M150" s="9"/>
      <c r="N150" s="9"/>
    </row>
    <row r="151" spans="1:14" hidden="1" outlineLevel="1">
      <c r="A151">
        <v>18</v>
      </c>
      <c r="B151" s="3" t="s">
        <v>36</v>
      </c>
      <c r="C151" s="9">
        <v>1804</v>
      </c>
      <c r="D151" s="3" t="s">
        <v>173</v>
      </c>
      <c r="E151" s="16">
        <v>7533.09404845069</v>
      </c>
      <c r="F151" s="86">
        <v>3</v>
      </c>
      <c r="G151" s="17">
        <f t="shared" si="32"/>
        <v>3389.8923218028108</v>
      </c>
      <c r="H151" s="17">
        <f t="shared" ref="H151:H152" si="42">E151*0.45</f>
        <v>3389.8923218028108</v>
      </c>
      <c r="I151" s="17">
        <v>0</v>
      </c>
      <c r="J151" s="12">
        <f t="shared" si="34"/>
        <v>0.45</v>
      </c>
      <c r="K151" s="9"/>
      <c r="L151" s="9"/>
      <c r="M151" s="9"/>
      <c r="N151" s="9"/>
    </row>
    <row r="152" spans="1:14" hidden="1" outlineLevel="1">
      <c r="A152">
        <v>18</v>
      </c>
      <c r="B152" s="3" t="s">
        <v>36</v>
      </c>
      <c r="C152" s="9">
        <v>1815</v>
      </c>
      <c r="D152" s="3" t="s">
        <v>174</v>
      </c>
      <c r="E152" s="16">
        <v>85777.06287434492</v>
      </c>
      <c r="F152" s="86">
        <v>3</v>
      </c>
      <c r="G152" s="17">
        <f t="shared" si="32"/>
        <v>38599.678293455217</v>
      </c>
      <c r="H152" s="17">
        <f t="shared" si="42"/>
        <v>38599.678293455217</v>
      </c>
      <c r="I152" s="17">
        <v>0</v>
      </c>
      <c r="J152" s="12">
        <f t="shared" si="34"/>
        <v>0.45000000000000007</v>
      </c>
      <c r="K152" s="9"/>
      <c r="L152" s="9"/>
      <c r="M152" s="9"/>
      <c r="N152" s="9"/>
    </row>
    <row r="153" spans="1:14" hidden="1" outlineLevel="1">
      <c r="A153">
        <v>18</v>
      </c>
      <c r="B153" s="3" t="s">
        <v>36</v>
      </c>
      <c r="C153" s="9">
        <v>1826</v>
      </c>
      <c r="D153" s="3" t="s">
        <v>175</v>
      </c>
      <c r="E153" s="16">
        <v>98159.078295521293</v>
      </c>
      <c r="F153" s="86">
        <v>2</v>
      </c>
      <c r="G153" s="17">
        <f t="shared" si="32"/>
        <v>29447.723488656386</v>
      </c>
      <c r="H153" s="17">
        <f>E153*0.3</f>
        <v>29447.723488656386</v>
      </c>
      <c r="I153" s="17">
        <v>0</v>
      </c>
      <c r="J153" s="12">
        <f t="shared" si="34"/>
        <v>0.3</v>
      </c>
      <c r="K153" s="9"/>
      <c r="L153" s="9"/>
      <c r="M153" s="9"/>
      <c r="N153" s="9"/>
    </row>
    <row r="154" spans="1:14" hidden="1" outlineLevel="1">
      <c r="A154">
        <v>18</v>
      </c>
      <c r="B154" s="3" t="s">
        <v>36</v>
      </c>
      <c r="C154" s="9">
        <v>1807</v>
      </c>
      <c r="D154" s="3" t="s">
        <v>176</v>
      </c>
      <c r="E154" s="16">
        <v>141620.73584958815</v>
      </c>
      <c r="F154" s="86">
        <v>3</v>
      </c>
      <c r="G154" s="17">
        <f t="shared" si="32"/>
        <v>63729.33113231467</v>
      </c>
      <c r="H154" s="17">
        <f>E154*0.45</f>
        <v>63729.33113231467</v>
      </c>
      <c r="I154" s="17">
        <v>0</v>
      </c>
      <c r="J154" s="12">
        <f t="shared" si="34"/>
        <v>0.45</v>
      </c>
      <c r="K154" s="9"/>
      <c r="L154" s="9"/>
      <c r="M154" s="9"/>
      <c r="N154" s="9"/>
    </row>
    <row r="155" spans="1:14" hidden="1" outlineLevel="1">
      <c r="A155">
        <v>18</v>
      </c>
      <c r="B155" s="3" t="s">
        <v>36</v>
      </c>
      <c r="C155" s="9">
        <v>1801</v>
      </c>
      <c r="D155" s="3" t="s">
        <v>177</v>
      </c>
      <c r="E155" s="16">
        <v>235412.36233300579</v>
      </c>
      <c r="F155" s="86">
        <v>4</v>
      </c>
      <c r="G155" s="17">
        <f t="shared" si="32"/>
        <v>141247.41739980347</v>
      </c>
      <c r="H155" s="17">
        <v>0</v>
      </c>
      <c r="I155" s="17">
        <f>E155*0.6</f>
        <v>141247.41739980347</v>
      </c>
      <c r="J155" s="12">
        <f t="shared" si="34"/>
        <v>0.6</v>
      </c>
      <c r="K155" s="9"/>
      <c r="L155" s="9"/>
      <c r="M155" s="9"/>
      <c r="N155" s="9"/>
    </row>
    <row r="156" spans="1:14" hidden="1" outlineLevel="1">
      <c r="A156">
        <v>18</v>
      </c>
      <c r="B156" s="3" t="s">
        <v>36</v>
      </c>
      <c r="C156" s="9">
        <v>1810</v>
      </c>
      <c r="D156" s="3" t="s">
        <v>178</v>
      </c>
      <c r="E156" s="16">
        <v>238143.31681603554</v>
      </c>
      <c r="F156" s="86">
        <v>3</v>
      </c>
      <c r="G156" s="17">
        <f t="shared" si="32"/>
        <v>107164.492567216</v>
      </c>
      <c r="H156" s="17">
        <f t="shared" ref="H156:H157" si="43">E156*0.45</f>
        <v>107164.492567216</v>
      </c>
      <c r="I156" s="17">
        <v>0</v>
      </c>
      <c r="J156" s="12">
        <f t="shared" si="34"/>
        <v>0.45</v>
      </c>
      <c r="K156" s="9"/>
      <c r="L156" s="9"/>
      <c r="M156" s="9"/>
      <c r="N156" s="9"/>
    </row>
    <row r="157" spans="1:14" hidden="1" outlineLevel="1">
      <c r="A157">
        <v>18</v>
      </c>
      <c r="B157" s="3" t="s">
        <v>36</v>
      </c>
      <c r="C157" s="9">
        <v>1817</v>
      </c>
      <c r="D157" s="3" t="s">
        <v>179</v>
      </c>
      <c r="E157" s="16">
        <v>348047.50183606538</v>
      </c>
      <c r="F157" s="86">
        <v>3</v>
      </c>
      <c r="G157" s="17">
        <f t="shared" si="32"/>
        <v>156621.37582622943</v>
      </c>
      <c r="H157" s="17">
        <f t="shared" si="43"/>
        <v>156621.37582622943</v>
      </c>
      <c r="I157" s="17">
        <v>0</v>
      </c>
      <c r="J157" s="12">
        <f t="shared" si="34"/>
        <v>0.45</v>
      </c>
      <c r="K157" s="9"/>
      <c r="L157" s="9"/>
      <c r="M157" s="9"/>
      <c r="N157" s="9"/>
    </row>
    <row r="158" spans="1:14" hidden="1" outlineLevel="1">
      <c r="A158">
        <v>18</v>
      </c>
      <c r="B158" s="3" t="s">
        <v>36</v>
      </c>
      <c r="C158" s="9">
        <v>1812</v>
      </c>
      <c r="D158" s="3" t="s">
        <v>180</v>
      </c>
      <c r="E158" s="16">
        <v>66021.048520425044</v>
      </c>
      <c r="F158" s="86">
        <v>4</v>
      </c>
      <c r="G158" s="17">
        <f t="shared" si="32"/>
        <v>39612.629112255025</v>
      </c>
      <c r="H158" s="17">
        <v>0</v>
      </c>
      <c r="I158" s="17">
        <f t="shared" ref="I158:I159" si="44">E158*0.6</f>
        <v>39612.629112255025</v>
      </c>
      <c r="J158" s="12">
        <f t="shared" si="34"/>
        <v>0.6</v>
      </c>
      <c r="K158" s="9"/>
      <c r="L158" s="9"/>
      <c r="M158" s="9"/>
      <c r="N158" s="9"/>
    </row>
    <row r="159" spans="1:14" hidden="1" outlineLevel="1">
      <c r="A159">
        <v>18</v>
      </c>
      <c r="B159" s="3" t="s">
        <v>36</v>
      </c>
      <c r="C159" s="9">
        <v>1819</v>
      </c>
      <c r="D159" s="3" t="s">
        <v>181</v>
      </c>
      <c r="E159" s="16">
        <v>67083.950680794776</v>
      </c>
      <c r="F159" s="86">
        <v>4</v>
      </c>
      <c r="G159" s="17">
        <f t="shared" si="32"/>
        <v>40250.370408476861</v>
      </c>
      <c r="H159" s="17">
        <v>0</v>
      </c>
      <c r="I159" s="17">
        <f t="shared" si="44"/>
        <v>40250.370408476861</v>
      </c>
      <c r="J159" s="12">
        <f t="shared" si="34"/>
        <v>0.6</v>
      </c>
      <c r="K159" s="9"/>
      <c r="L159" s="9"/>
      <c r="M159" s="9"/>
      <c r="N159" s="9"/>
    </row>
    <row r="160" spans="1:14" hidden="1" outlineLevel="1">
      <c r="A160">
        <v>18</v>
      </c>
      <c r="B160" s="3" t="s">
        <v>36</v>
      </c>
      <c r="C160" s="9">
        <v>1818</v>
      </c>
      <c r="D160" s="3" t="s">
        <v>182</v>
      </c>
      <c r="E160" s="16">
        <v>65919.345482446544</v>
      </c>
      <c r="F160" s="86">
        <v>3</v>
      </c>
      <c r="G160" s="17">
        <f t="shared" si="32"/>
        <v>29663.705467100946</v>
      </c>
      <c r="H160" s="17">
        <f>E160*0.45</f>
        <v>29663.705467100946</v>
      </c>
      <c r="I160" s="17">
        <v>0</v>
      </c>
      <c r="J160" s="12">
        <f t="shared" si="34"/>
        <v>0.45</v>
      </c>
      <c r="K160" s="9"/>
      <c r="L160" s="9"/>
      <c r="M160" s="9"/>
      <c r="N160" s="9"/>
    </row>
    <row r="161" spans="1:14" hidden="1" outlineLevel="1">
      <c r="A161">
        <v>18</v>
      </c>
      <c r="B161" s="3" t="s">
        <v>36</v>
      </c>
      <c r="C161" s="9">
        <v>1803</v>
      </c>
      <c r="D161" s="3" t="s">
        <v>183</v>
      </c>
      <c r="E161" s="16">
        <v>3289.6944977914659</v>
      </c>
      <c r="F161" s="86">
        <v>4</v>
      </c>
      <c r="G161" s="17">
        <f t="shared" si="32"/>
        <v>1973.8166986748795</v>
      </c>
      <c r="H161" s="17">
        <v>0</v>
      </c>
      <c r="I161" s="17">
        <f>E161*0.6</f>
        <v>1973.8166986748795</v>
      </c>
      <c r="J161" s="12">
        <f t="shared" si="34"/>
        <v>0.6</v>
      </c>
      <c r="K161" s="9"/>
      <c r="L161" s="9"/>
      <c r="M161" s="9"/>
      <c r="N161" s="9"/>
    </row>
    <row r="162" spans="1:14" hidden="1" outlineLevel="1">
      <c r="A162">
        <v>18</v>
      </c>
      <c r="B162" s="3" t="s">
        <v>36</v>
      </c>
      <c r="C162" s="9">
        <v>1824</v>
      </c>
      <c r="D162" s="3" t="s">
        <v>184</v>
      </c>
      <c r="E162" s="16">
        <v>227151.76399263923</v>
      </c>
      <c r="F162" s="86">
        <v>3</v>
      </c>
      <c r="G162" s="17">
        <f t="shared" si="32"/>
        <v>102218.29379668765</v>
      </c>
      <c r="H162" s="17">
        <f t="shared" ref="H162" si="45">E162*0.45</f>
        <v>102218.29379668765</v>
      </c>
      <c r="I162" s="17">
        <v>0</v>
      </c>
      <c r="J162" s="12">
        <f t="shared" si="34"/>
        <v>0.44999999999999996</v>
      </c>
      <c r="K162" s="9"/>
      <c r="L162" s="9"/>
      <c r="M162" s="9"/>
      <c r="N162" s="9"/>
    </row>
    <row r="163" spans="1:14" collapsed="1">
      <c r="A163">
        <v>18</v>
      </c>
      <c r="B163" s="3" t="s">
        <v>36</v>
      </c>
      <c r="C163" s="9" t="s">
        <v>352</v>
      </c>
      <c r="D163" s="3" t="s">
        <v>354</v>
      </c>
      <c r="E163" s="16">
        <f>SUM(E137:E162)</f>
        <v>3159028</v>
      </c>
      <c r="F163" s="86"/>
      <c r="G163" s="88">
        <f>SUM(G137:G162)</f>
        <v>1610195.9112720303</v>
      </c>
      <c r="H163" s="88">
        <f t="shared" ref="H163:I163" si="46">SUM(H137:H162)</f>
        <v>787844.26398046338</v>
      </c>
      <c r="I163" s="88">
        <f t="shared" si="46"/>
        <v>822351.64729156741</v>
      </c>
      <c r="J163" s="89">
        <f t="shared" si="34"/>
        <v>0.5097124530938093</v>
      </c>
      <c r="K163" s="9"/>
      <c r="L163" s="9"/>
      <c r="M163" s="9"/>
      <c r="N163" s="9"/>
    </row>
    <row r="164" spans="1:14" hidden="1" outlineLevel="1">
      <c r="A164">
        <v>19</v>
      </c>
      <c r="B164" s="3" t="s">
        <v>37</v>
      </c>
      <c r="C164" s="9">
        <v>1914</v>
      </c>
      <c r="D164" s="3" t="s">
        <v>185</v>
      </c>
      <c r="E164" s="16">
        <v>33460.359385125586</v>
      </c>
      <c r="F164" s="86">
        <v>4</v>
      </c>
      <c r="G164" s="17">
        <f t="shared" si="32"/>
        <v>20076.215631075353</v>
      </c>
      <c r="H164" s="17">
        <v>0</v>
      </c>
      <c r="I164" s="17">
        <f>E164*0.6</f>
        <v>20076.215631075353</v>
      </c>
      <c r="J164" s="12">
        <f t="shared" si="34"/>
        <v>0.6</v>
      </c>
      <c r="K164" s="9"/>
      <c r="L164" s="9"/>
      <c r="M164" s="9"/>
      <c r="N164" s="9"/>
    </row>
    <row r="165" spans="1:14" hidden="1" outlineLevel="1">
      <c r="A165">
        <v>19</v>
      </c>
      <c r="B165" s="3" t="s">
        <v>37</v>
      </c>
      <c r="C165" s="9">
        <v>1922</v>
      </c>
      <c r="D165" s="3" t="s">
        <v>186</v>
      </c>
      <c r="E165" s="16">
        <v>25827.526582384853</v>
      </c>
      <c r="F165" s="86">
        <v>3</v>
      </c>
      <c r="G165" s="17">
        <f t="shared" si="32"/>
        <v>11622.386962073184</v>
      </c>
      <c r="H165" s="17">
        <f>E165*0.45</f>
        <v>11622.386962073184</v>
      </c>
      <c r="I165" s="17">
        <v>0</v>
      </c>
      <c r="J165" s="12">
        <f t="shared" si="34"/>
        <v>0.45</v>
      </c>
      <c r="K165" s="9"/>
      <c r="L165" s="9"/>
      <c r="M165" s="9"/>
      <c r="N165" s="9"/>
    </row>
    <row r="166" spans="1:14" hidden="1" outlineLevel="1">
      <c r="A166">
        <v>19</v>
      </c>
      <c r="B166" s="3" t="s">
        <v>37</v>
      </c>
      <c r="C166" s="9">
        <v>1906</v>
      </c>
      <c r="D166" s="3" t="s">
        <v>187</v>
      </c>
      <c r="E166" s="16">
        <v>7433.3299509574135</v>
      </c>
      <c r="F166" s="86">
        <v>4</v>
      </c>
      <c r="G166" s="17">
        <f t="shared" si="32"/>
        <v>4459.9979705744481</v>
      </c>
      <c r="H166" s="17">
        <v>0</v>
      </c>
      <c r="I166" s="17">
        <f>E166*0.6</f>
        <v>4459.9979705744481</v>
      </c>
      <c r="J166" s="12">
        <f t="shared" si="34"/>
        <v>0.6</v>
      </c>
      <c r="K166" s="9"/>
      <c r="L166" s="9"/>
      <c r="M166" s="9"/>
      <c r="N166" s="9"/>
    </row>
    <row r="167" spans="1:14" hidden="1" outlineLevel="1">
      <c r="A167">
        <v>19</v>
      </c>
      <c r="B167" s="3" t="s">
        <v>37</v>
      </c>
      <c r="C167" s="9">
        <v>1926</v>
      </c>
      <c r="D167" s="3" t="s">
        <v>188</v>
      </c>
      <c r="E167" s="16">
        <v>20687.280757030756</v>
      </c>
      <c r="F167" s="86">
        <v>3</v>
      </c>
      <c r="G167" s="17">
        <f t="shared" si="32"/>
        <v>9309.2763406638405</v>
      </c>
      <c r="H167" s="17">
        <f>E167*0.45</f>
        <v>9309.2763406638405</v>
      </c>
      <c r="I167" s="17">
        <v>0</v>
      </c>
      <c r="J167" s="12">
        <f t="shared" si="34"/>
        <v>0.45</v>
      </c>
      <c r="K167" s="9"/>
      <c r="L167" s="9"/>
      <c r="M167" s="9"/>
      <c r="N167" s="9"/>
    </row>
    <row r="168" spans="1:14" hidden="1" outlineLevel="1">
      <c r="A168">
        <v>19</v>
      </c>
      <c r="B168" s="3" t="s">
        <v>37</v>
      </c>
      <c r="C168" s="9">
        <v>1927</v>
      </c>
      <c r="D168" s="3" t="s">
        <v>189</v>
      </c>
      <c r="E168" s="16">
        <v>258711.07220174762</v>
      </c>
      <c r="F168" s="86">
        <v>4</v>
      </c>
      <c r="G168" s="17">
        <f t="shared" si="32"/>
        <v>155226.64332104856</v>
      </c>
      <c r="H168" s="17">
        <v>0</v>
      </c>
      <c r="I168" s="17">
        <f t="shared" ref="I168:I169" si="47">E168*0.6</f>
        <v>155226.64332104856</v>
      </c>
      <c r="J168" s="12">
        <f t="shared" si="34"/>
        <v>0.6</v>
      </c>
      <c r="K168" s="9"/>
      <c r="L168" s="9"/>
      <c r="M168" s="9"/>
      <c r="N168" s="9"/>
    </row>
    <row r="169" spans="1:14" hidden="1" outlineLevel="1">
      <c r="A169">
        <v>19</v>
      </c>
      <c r="B169" s="3" t="s">
        <v>37</v>
      </c>
      <c r="C169" s="9">
        <v>1903</v>
      </c>
      <c r="D169" s="3" t="s">
        <v>190</v>
      </c>
      <c r="E169" s="16">
        <v>3048.1078811478424</v>
      </c>
      <c r="F169" s="86">
        <v>4</v>
      </c>
      <c r="G169" s="17">
        <f t="shared" si="32"/>
        <v>1828.8647286887053</v>
      </c>
      <c r="H169" s="17">
        <v>0</v>
      </c>
      <c r="I169" s="17">
        <f t="shared" si="47"/>
        <v>1828.8647286887053</v>
      </c>
      <c r="J169" s="12">
        <f t="shared" si="34"/>
        <v>0.6</v>
      </c>
      <c r="K169" s="9"/>
      <c r="L169" s="9"/>
      <c r="M169" s="9"/>
      <c r="N169" s="9"/>
    </row>
    <row r="170" spans="1:14" hidden="1" outlineLevel="1">
      <c r="A170">
        <v>19</v>
      </c>
      <c r="B170" s="3" t="s">
        <v>37</v>
      </c>
      <c r="C170" s="9">
        <v>1907</v>
      </c>
      <c r="D170" s="3" t="s">
        <v>191</v>
      </c>
      <c r="E170" s="16">
        <v>89875.086912212602</v>
      </c>
      <c r="F170" s="86">
        <v>2</v>
      </c>
      <c r="G170" s="17">
        <f t="shared" si="32"/>
        <v>26962.526073663779</v>
      </c>
      <c r="H170" s="17">
        <f>E170*0.3</f>
        <v>26962.526073663779</v>
      </c>
      <c r="I170" s="17">
        <v>0</v>
      </c>
      <c r="J170" s="12">
        <f t="shared" si="34"/>
        <v>0.3</v>
      </c>
      <c r="K170" s="9"/>
      <c r="L170" s="9"/>
      <c r="M170" s="9"/>
      <c r="N170" s="9"/>
    </row>
    <row r="171" spans="1:14" hidden="1" outlineLevel="1">
      <c r="A171">
        <v>19</v>
      </c>
      <c r="B171" s="3" t="s">
        <v>37</v>
      </c>
      <c r="C171" s="9">
        <v>1921</v>
      </c>
      <c r="D171" s="3" t="s">
        <v>192</v>
      </c>
      <c r="E171" s="16">
        <v>28042.828883414244</v>
      </c>
      <c r="F171" s="86">
        <v>3</v>
      </c>
      <c r="G171" s="17">
        <f t="shared" si="32"/>
        <v>12619.272997536411</v>
      </c>
      <c r="H171" s="17">
        <f>E171*0.45</f>
        <v>12619.272997536411</v>
      </c>
      <c r="I171" s="17">
        <v>0</v>
      </c>
      <c r="J171" s="12">
        <f t="shared" si="34"/>
        <v>0.45000000000000007</v>
      </c>
      <c r="K171" s="9"/>
      <c r="L171" s="9"/>
      <c r="M171" s="9"/>
      <c r="N171" s="9"/>
    </row>
    <row r="172" spans="1:14" hidden="1" outlineLevel="1">
      <c r="A172">
        <v>19</v>
      </c>
      <c r="B172" s="3" t="s">
        <v>37</v>
      </c>
      <c r="C172" s="9">
        <v>1913</v>
      </c>
      <c r="D172" s="3" t="s">
        <v>193</v>
      </c>
      <c r="E172" s="16">
        <v>63618.369616997981</v>
      </c>
      <c r="F172" s="86">
        <v>4</v>
      </c>
      <c r="G172" s="17">
        <f t="shared" si="32"/>
        <v>38171.021770198786</v>
      </c>
      <c r="H172" s="17">
        <v>0</v>
      </c>
      <c r="I172" s="17">
        <f>E172*0.6</f>
        <v>38171.021770198786</v>
      </c>
      <c r="J172" s="12">
        <f t="shared" si="34"/>
        <v>0.6</v>
      </c>
      <c r="K172" s="9"/>
      <c r="L172" s="9"/>
      <c r="M172" s="9"/>
      <c r="N172" s="9"/>
    </row>
    <row r="173" spans="1:14" hidden="1" outlineLevel="1">
      <c r="A173">
        <v>19</v>
      </c>
      <c r="B173" s="3" t="s">
        <v>37</v>
      </c>
      <c r="C173" s="9">
        <v>1912</v>
      </c>
      <c r="D173" s="3" t="s">
        <v>194</v>
      </c>
      <c r="E173" s="16">
        <v>17842.588617457266</v>
      </c>
      <c r="F173" s="86">
        <v>3</v>
      </c>
      <c r="G173" s="17">
        <f t="shared" si="32"/>
        <v>8029.1648778557701</v>
      </c>
      <c r="H173" s="17">
        <f>E173*0.45</f>
        <v>8029.1648778557701</v>
      </c>
      <c r="I173" s="17">
        <v>0</v>
      </c>
      <c r="J173" s="12">
        <f t="shared" si="34"/>
        <v>0.45</v>
      </c>
      <c r="K173" s="9"/>
      <c r="L173" s="9"/>
      <c r="M173" s="9"/>
      <c r="N173" s="9"/>
    </row>
    <row r="174" spans="1:14" hidden="1" outlineLevel="1">
      <c r="A174">
        <v>19</v>
      </c>
      <c r="B174" s="3" t="s">
        <v>37</v>
      </c>
      <c r="C174" s="9">
        <v>1915</v>
      </c>
      <c r="D174" s="3" t="s">
        <v>195</v>
      </c>
      <c r="E174" s="16">
        <v>104123.44185286085</v>
      </c>
      <c r="F174" s="86">
        <v>4</v>
      </c>
      <c r="G174" s="17">
        <f t="shared" si="32"/>
        <v>62474.065111716511</v>
      </c>
      <c r="H174" s="17">
        <v>0</v>
      </c>
      <c r="I174" s="17">
        <f>E174*0.6</f>
        <v>62474.065111716511</v>
      </c>
      <c r="J174" s="12">
        <f t="shared" si="34"/>
        <v>0.6</v>
      </c>
      <c r="K174" s="9"/>
      <c r="L174" s="9"/>
      <c r="M174" s="9"/>
      <c r="N174" s="9"/>
    </row>
    <row r="175" spans="1:14" hidden="1" outlineLevel="1">
      <c r="A175">
        <v>19</v>
      </c>
      <c r="B175" s="3" t="s">
        <v>37</v>
      </c>
      <c r="C175" s="9">
        <v>1925</v>
      </c>
      <c r="D175" s="3" t="s">
        <v>196</v>
      </c>
      <c r="E175" s="16">
        <v>24503.603166161727</v>
      </c>
      <c r="F175" s="86">
        <v>3</v>
      </c>
      <c r="G175" s="17">
        <f t="shared" si="32"/>
        <v>11026.621424772777</v>
      </c>
      <c r="H175" s="17">
        <f t="shared" ref="H175:H178" si="48">E175*0.45</f>
        <v>11026.621424772777</v>
      </c>
      <c r="I175" s="17">
        <v>0</v>
      </c>
      <c r="J175" s="12">
        <f t="shared" si="34"/>
        <v>0.44999999999999996</v>
      </c>
      <c r="K175" s="9"/>
      <c r="L175" s="9"/>
      <c r="M175" s="9"/>
      <c r="N175" s="9"/>
    </row>
    <row r="176" spans="1:14" hidden="1" outlineLevel="1">
      <c r="A176">
        <v>19</v>
      </c>
      <c r="B176" s="3" t="s">
        <v>37</v>
      </c>
      <c r="C176" s="9">
        <v>1918</v>
      </c>
      <c r="D176" s="3" t="s">
        <v>197</v>
      </c>
      <c r="E176" s="16">
        <v>61808.992170618389</v>
      </c>
      <c r="F176" s="86">
        <v>3</v>
      </c>
      <c r="G176" s="17">
        <f t="shared" si="32"/>
        <v>27814.046476778276</v>
      </c>
      <c r="H176" s="17">
        <f t="shared" si="48"/>
        <v>27814.046476778276</v>
      </c>
      <c r="I176" s="17">
        <v>0</v>
      </c>
      <c r="J176" s="12">
        <f t="shared" si="34"/>
        <v>0.45</v>
      </c>
      <c r="K176" s="9"/>
      <c r="L176" s="9"/>
      <c r="M176" s="9"/>
      <c r="N176" s="9"/>
    </row>
    <row r="177" spans="1:14" hidden="1" outlineLevel="1">
      <c r="A177">
        <v>19</v>
      </c>
      <c r="B177" s="3" t="s">
        <v>37</v>
      </c>
      <c r="C177" s="9">
        <v>1917</v>
      </c>
      <c r="D177" s="3" t="s">
        <v>198</v>
      </c>
      <c r="E177" s="16">
        <v>69423.702770978445</v>
      </c>
      <c r="F177" s="86">
        <v>3</v>
      </c>
      <c r="G177" s="17">
        <f t="shared" si="32"/>
        <v>31240.666246940302</v>
      </c>
      <c r="H177" s="17">
        <f t="shared" si="48"/>
        <v>31240.666246940302</v>
      </c>
      <c r="I177" s="17">
        <v>0</v>
      </c>
      <c r="J177" s="12">
        <f t="shared" si="34"/>
        <v>0.45</v>
      </c>
      <c r="K177" s="9"/>
      <c r="L177" s="9"/>
      <c r="M177" s="9"/>
      <c r="N177" s="9"/>
    </row>
    <row r="178" spans="1:14" hidden="1" outlineLevel="1">
      <c r="A178">
        <v>19</v>
      </c>
      <c r="B178" s="3" t="s">
        <v>37</v>
      </c>
      <c r="C178" s="9">
        <v>1916</v>
      </c>
      <c r="D178" s="3" t="s">
        <v>199</v>
      </c>
      <c r="E178" s="16">
        <v>39104.071279517659</v>
      </c>
      <c r="F178" s="86">
        <v>3</v>
      </c>
      <c r="G178" s="17">
        <f t="shared" si="32"/>
        <v>17596.832075782946</v>
      </c>
      <c r="H178" s="17">
        <f t="shared" si="48"/>
        <v>17596.832075782946</v>
      </c>
      <c r="I178" s="17">
        <v>0</v>
      </c>
      <c r="J178" s="12">
        <f t="shared" si="34"/>
        <v>0.45</v>
      </c>
      <c r="K178" s="9"/>
      <c r="L178" s="9"/>
      <c r="M178" s="9"/>
      <c r="N178" s="9"/>
    </row>
    <row r="179" spans="1:14" hidden="1" outlineLevel="1">
      <c r="A179">
        <v>19</v>
      </c>
      <c r="B179" s="3" t="s">
        <v>37</v>
      </c>
      <c r="C179" s="9">
        <v>1905</v>
      </c>
      <c r="D179" s="3" t="s">
        <v>200</v>
      </c>
      <c r="E179" s="16">
        <v>3506.7814019143107</v>
      </c>
      <c r="F179" s="86">
        <v>2</v>
      </c>
      <c r="G179" s="17">
        <f t="shared" si="32"/>
        <v>1052.0344205742931</v>
      </c>
      <c r="H179" s="17">
        <f>E179*0.3</f>
        <v>1052.0344205742931</v>
      </c>
      <c r="I179" s="17">
        <v>0</v>
      </c>
      <c r="J179" s="12">
        <f t="shared" si="34"/>
        <v>0.3</v>
      </c>
      <c r="K179" s="9"/>
      <c r="L179" s="9"/>
      <c r="M179" s="9"/>
      <c r="N179" s="9"/>
    </row>
    <row r="180" spans="1:14" hidden="1" outlineLevel="1">
      <c r="A180">
        <v>19</v>
      </c>
      <c r="B180" s="3" t="s">
        <v>37</v>
      </c>
      <c r="C180" s="9">
        <v>1924</v>
      </c>
      <c r="D180" s="3" t="s">
        <v>201</v>
      </c>
      <c r="E180" s="16">
        <v>36440.449023084395</v>
      </c>
      <c r="F180" s="86">
        <v>4</v>
      </c>
      <c r="G180" s="17">
        <f t="shared" si="32"/>
        <v>21864.269413850638</v>
      </c>
      <c r="H180" s="17">
        <v>0</v>
      </c>
      <c r="I180" s="17">
        <f>E180*0.6</f>
        <v>21864.269413850638</v>
      </c>
      <c r="J180" s="12">
        <f t="shared" si="34"/>
        <v>0.6</v>
      </c>
      <c r="K180" s="9"/>
      <c r="L180" s="9"/>
      <c r="M180" s="9"/>
      <c r="N180" s="9"/>
    </row>
    <row r="181" spans="1:14" hidden="1" outlineLevel="1">
      <c r="A181">
        <v>19</v>
      </c>
      <c r="B181" s="3" t="s">
        <v>37</v>
      </c>
      <c r="C181" s="9">
        <v>1928</v>
      </c>
      <c r="D181" s="3" t="s">
        <v>203</v>
      </c>
      <c r="E181" s="16">
        <v>26334.67494585782</v>
      </c>
      <c r="F181" s="86">
        <v>3</v>
      </c>
      <c r="G181" s="17">
        <f t="shared" si="32"/>
        <v>11850.60372563602</v>
      </c>
      <c r="H181" s="17">
        <f t="shared" ref="H181:H187" si="49">E181*0.45</f>
        <v>11850.60372563602</v>
      </c>
      <c r="I181" s="17">
        <v>0</v>
      </c>
      <c r="J181" s="12">
        <f t="shared" si="34"/>
        <v>0.45</v>
      </c>
      <c r="K181" s="9"/>
      <c r="L181" s="9"/>
      <c r="M181" s="9"/>
      <c r="N181" s="9"/>
    </row>
    <row r="182" spans="1:14" hidden="1" outlineLevel="1">
      <c r="A182">
        <v>19</v>
      </c>
      <c r="B182" s="3" t="s">
        <v>37</v>
      </c>
      <c r="C182" s="9">
        <v>1920</v>
      </c>
      <c r="D182" s="3" t="s">
        <v>205</v>
      </c>
      <c r="E182" s="16">
        <v>12041.345072684093</v>
      </c>
      <c r="F182" s="86">
        <v>3</v>
      </c>
      <c r="G182" s="17">
        <f t="shared" si="32"/>
        <v>5418.605282707842</v>
      </c>
      <c r="H182" s="17">
        <f t="shared" si="49"/>
        <v>5418.605282707842</v>
      </c>
      <c r="I182" s="17">
        <v>0</v>
      </c>
      <c r="J182" s="12">
        <f t="shared" si="34"/>
        <v>0.45</v>
      </c>
      <c r="K182" s="9"/>
      <c r="L182" s="9"/>
      <c r="M182" s="9"/>
      <c r="N182" s="9"/>
    </row>
    <row r="183" spans="1:14" hidden="1" outlineLevel="1">
      <c r="A183">
        <v>19</v>
      </c>
      <c r="B183" s="3" t="s">
        <v>37</v>
      </c>
      <c r="C183" s="9">
        <v>1901</v>
      </c>
      <c r="D183" s="3" t="s">
        <v>206</v>
      </c>
      <c r="E183" s="16">
        <v>9056.9820918364003</v>
      </c>
      <c r="F183" s="86">
        <v>3</v>
      </c>
      <c r="G183" s="17">
        <f t="shared" si="32"/>
        <v>4075.6419413263802</v>
      </c>
      <c r="H183" s="17">
        <f t="shared" si="49"/>
        <v>4075.6419413263802</v>
      </c>
      <c r="I183" s="17">
        <v>0</v>
      </c>
      <c r="J183" s="12">
        <f t="shared" si="34"/>
        <v>0.45</v>
      </c>
      <c r="K183" s="9"/>
      <c r="L183" s="9"/>
      <c r="M183" s="9"/>
      <c r="N183" s="9"/>
    </row>
    <row r="184" spans="1:14" hidden="1" outlineLevel="1">
      <c r="A184">
        <v>19</v>
      </c>
      <c r="B184" s="3" t="s">
        <v>37</v>
      </c>
      <c r="C184" s="9">
        <v>1909</v>
      </c>
      <c r="D184" s="3" t="s">
        <v>207</v>
      </c>
      <c r="E184" s="16">
        <v>33642.498138814619</v>
      </c>
      <c r="F184" s="86">
        <v>3</v>
      </c>
      <c r="G184" s="17">
        <f t="shared" si="32"/>
        <v>15139.124162466578</v>
      </c>
      <c r="H184" s="17">
        <f t="shared" si="49"/>
        <v>15139.124162466578</v>
      </c>
      <c r="I184" s="17">
        <v>0</v>
      </c>
      <c r="J184" s="12">
        <f t="shared" si="34"/>
        <v>0.45</v>
      </c>
      <c r="K184" s="9"/>
      <c r="L184" s="9"/>
      <c r="M184" s="9"/>
      <c r="N184" s="9"/>
    </row>
    <row r="185" spans="1:14" hidden="1" outlineLevel="1">
      <c r="A185">
        <v>19</v>
      </c>
      <c r="B185" s="3" t="s">
        <v>37</v>
      </c>
      <c r="C185" s="9">
        <v>1910</v>
      </c>
      <c r="D185" s="3" t="s">
        <v>208</v>
      </c>
      <c r="E185" s="16">
        <v>144744.17484852966</v>
      </c>
      <c r="F185" s="86">
        <v>3</v>
      </c>
      <c r="G185" s="17">
        <f t="shared" si="32"/>
        <v>65134.878681838345</v>
      </c>
      <c r="H185" s="17">
        <f t="shared" si="49"/>
        <v>65134.878681838345</v>
      </c>
      <c r="I185" s="17">
        <v>0</v>
      </c>
      <c r="J185" s="12">
        <f t="shared" si="34"/>
        <v>0.45</v>
      </c>
      <c r="K185" s="9"/>
      <c r="L185" s="9"/>
      <c r="M185" s="9"/>
      <c r="N185" s="9"/>
    </row>
    <row r="186" spans="1:14" hidden="1" outlineLevel="1">
      <c r="A186">
        <v>19</v>
      </c>
      <c r="B186" s="3" t="s">
        <v>37</v>
      </c>
      <c r="C186" s="9">
        <v>1908</v>
      </c>
      <c r="D186" s="3" t="s">
        <v>209</v>
      </c>
      <c r="E186" s="16">
        <v>69444.008721818638</v>
      </c>
      <c r="F186" s="86">
        <v>3</v>
      </c>
      <c r="G186" s="17">
        <f t="shared" si="32"/>
        <v>31249.803924818389</v>
      </c>
      <c r="H186" s="17">
        <f t="shared" si="49"/>
        <v>31249.803924818389</v>
      </c>
      <c r="I186" s="17">
        <v>0</v>
      </c>
      <c r="J186" s="12">
        <f t="shared" si="34"/>
        <v>0.45</v>
      </c>
      <c r="K186" s="9"/>
      <c r="L186" s="9"/>
      <c r="M186" s="9"/>
      <c r="N186" s="9"/>
    </row>
    <row r="187" spans="1:14" hidden="1" outlineLevel="1">
      <c r="A187">
        <v>19</v>
      </c>
      <c r="B187" s="3" t="s">
        <v>37</v>
      </c>
      <c r="C187" s="9">
        <v>1911</v>
      </c>
      <c r="D187" s="3" t="s">
        <v>210</v>
      </c>
      <c r="E187" s="16">
        <v>142571.84563814173</v>
      </c>
      <c r="F187" s="86">
        <v>3</v>
      </c>
      <c r="G187" s="17">
        <f t="shared" si="32"/>
        <v>64157.330537163783</v>
      </c>
      <c r="H187" s="17">
        <f t="shared" si="49"/>
        <v>64157.330537163783</v>
      </c>
      <c r="I187" s="17">
        <v>0</v>
      </c>
      <c r="J187" s="12">
        <f t="shared" si="34"/>
        <v>0.45</v>
      </c>
      <c r="K187" s="9"/>
      <c r="L187" s="9"/>
      <c r="M187" s="9"/>
      <c r="N187" s="9"/>
    </row>
    <row r="188" spans="1:14" hidden="1" outlineLevel="1">
      <c r="A188">
        <v>19</v>
      </c>
      <c r="B188" s="3" t="s">
        <v>37</v>
      </c>
      <c r="C188" s="9">
        <v>1902</v>
      </c>
      <c r="D188" s="3" t="s">
        <v>211</v>
      </c>
      <c r="E188" s="16">
        <v>6403.056020760936</v>
      </c>
      <c r="F188" s="86">
        <v>4</v>
      </c>
      <c r="G188" s="17">
        <f t="shared" si="32"/>
        <v>3841.8336124565612</v>
      </c>
      <c r="H188" s="17">
        <v>0</v>
      </c>
      <c r="I188" s="17">
        <f>E188*0.6</f>
        <v>3841.8336124565612</v>
      </c>
      <c r="J188" s="12">
        <f t="shared" si="34"/>
        <v>0.6</v>
      </c>
      <c r="K188" s="9"/>
      <c r="L188" s="9"/>
      <c r="M188" s="9"/>
      <c r="N188" s="9"/>
    </row>
    <row r="189" spans="1:14" hidden="1" outlineLevel="1">
      <c r="A189">
        <v>19</v>
      </c>
      <c r="B189" s="3" t="s">
        <v>37</v>
      </c>
      <c r="C189" s="9">
        <v>1919</v>
      </c>
      <c r="D189" s="3" t="s">
        <v>212</v>
      </c>
      <c r="E189" s="16">
        <v>39754.034882098764</v>
      </c>
      <c r="F189" s="86">
        <v>3</v>
      </c>
      <c r="G189" s="17">
        <f t="shared" si="32"/>
        <v>17889.315696944443</v>
      </c>
      <c r="H189" s="17">
        <f>E189*0.45</f>
        <v>17889.315696944443</v>
      </c>
      <c r="I189" s="17">
        <v>0</v>
      </c>
      <c r="J189" s="12">
        <f t="shared" si="34"/>
        <v>0.44999999999999996</v>
      </c>
      <c r="K189" s="9"/>
      <c r="L189" s="9"/>
      <c r="M189" s="9"/>
      <c r="N189" s="9"/>
    </row>
    <row r="190" spans="1:14" hidden="1" outlineLevel="1">
      <c r="A190">
        <v>19</v>
      </c>
      <c r="B190" s="3" t="s">
        <v>37</v>
      </c>
      <c r="C190" s="9">
        <v>1923</v>
      </c>
      <c r="D190" s="3" t="s">
        <v>213</v>
      </c>
      <c r="E190" s="16">
        <v>13964.843106277056</v>
      </c>
      <c r="F190" s="86">
        <v>4</v>
      </c>
      <c r="G190" s="17">
        <f t="shared" si="32"/>
        <v>8378.9058637662329</v>
      </c>
      <c r="H190" s="17">
        <v>0</v>
      </c>
      <c r="I190" s="17">
        <f>E190*0.6</f>
        <v>8378.9058637662329</v>
      </c>
      <c r="J190" s="12">
        <f t="shared" si="34"/>
        <v>0.6</v>
      </c>
      <c r="K190" s="9"/>
      <c r="L190" s="9"/>
      <c r="M190" s="9"/>
      <c r="N190" s="9"/>
    </row>
    <row r="191" spans="1:14" hidden="1" outlineLevel="1">
      <c r="A191">
        <v>19</v>
      </c>
      <c r="B191" s="3" t="s">
        <v>37</v>
      </c>
      <c r="C191" s="9">
        <v>1904</v>
      </c>
      <c r="D191" s="3" t="s">
        <v>214</v>
      </c>
      <c r="E191" s="16">
        <v>2097.5188204554292</v>
      </c>
      <c r="F191" s="86">
        <v>3</v>
      </c>
      <c r="G191" s="17">
        <f t="shared" si="32"/>
        <v>943.88346920494314</v>
      </c>
      <c r="H191" s="17">
        <f t="shared" ref="H191:H195" si="50">E191*0.45</f>
        <v>943.88346920494314</v>
      </c>
      <c r="I191" s="17">
        <v>0</v>
      </c>
      <c r="J191" s="12">
        <f t="shared" si="34"/>
        <v>0.45</v>
      </c>
      <c r="K191" s="9"/>
      <c r="L191" s="9"/>
      <c r="M191" s="9"/>
      <c r="N191" s="9"/>
    </row>
    <row r="192" spans="1:14" collapsed="1">
      <c r="A192">
        <v>19</v>
      </c>
      <c r="B192" s="3" t="s">
        <v>37</v>
      </c>
      <c r="C192" s="9" t="s">
        <v>352</v>
      </c>
      <c r="D192" s="3" t="s">
        <v>354</v>
      </c>
      <c r="E192" s="16">
        <f>SUM(E164:E191)</f>
        <v>1387512.5747408872</v>
      </c>
      <c r="F192" s="86"/>
      <c r="G192" s="88">
        <f>SUM(G164:G191)</f>
        <v>689453.83274212421</v>
      </c>
      <c r="H192" s="88">
        <f t="shared" ref="H192:I192" si="51">SUM(H164:H191)</f>
        <v>373132.01531874825</v>
      </c>
      <c r="I192" s="88">
        <f t="shared" si="51"/>
        <v>316321.81742337573</v>
      </c>
      <c r="J192" s="89">
        <f t="shared" si="34"/>
        <v>0.49689915990193972</v>
      </c>
      <c r="K192" s="9"/>
      <c r="L192" s="9"/>
      <c r="M192" s="9"/>
      <c r="N192" s="9"/>
    </row>
    <row r="193" spans="1:14" hidden="1" outlineLevel="1">
      <c r="A193">
        <v>20</v>
      </c>
      <c r="B193" s="3" t="s">
        <v>38</v>
      </c>
      <c r="C193" s="9">
        <v>2001</v>
      </c>
      <c r="D193" s="3" t="s">
        <v>215</v>
      </c>
      <c r="E193" s="16">
        <v>208117.44397170335</v>
      </c>
      <c r="F193" s="86">
        <v>3</v>
      </c>
      <c r="G193" s="17">
        <f t="shared" si="32"/>
        <v>93652.849787266518</v>
      </c>
      <c r="H193" s="17">
        <f t="shared" si="50"/>
        <v>93652.849787266518</v>
      </c>
      <c r="I193" s="17">
        <v>0</v>
      </c>
      <c r="J193" s="12">
        <f t="shared" si="34"/>
        <v>0.45000000000000007</v>
      </c>
      <c r="K193" s="9"/>
      <c r="L193" s="9"/>
      <c r="M193" s="9"/>
      <c r="N193" s="9"/>
    </row>
    <row r="194" spans="1:14" hidden="1" outlineLevel="1">
      <c r="A194">
        <v>20</v>
      </c>
      <c r="B194" s="3" t="s">
        <v>38</v>
      </c>
      <c r="C194" s="9">
        <v>2012</v>
      </c>
      <c r="D194" s="3" t="s">
        <v>216</v>
      </c>
      <c r="E194" s="16">
        <v>73249.811494851296</v>
      </c>
      <c r="F194" s="86">
        <v>3</v>
      </c>
      <c r="G194" s="17">
        <f t="shared" si="32"/>
        <v>32962.415172683082</v>
      </c>
      <c r="H194" s="17">
        <f t="shared" si="50"/>
        <v>32962.415172683082</v>
      </c>
      <c r="I194" s="17">
        <v>0</v>
      </c>
      <c r="J194" s="12">
        <f t="shared" si="34"/>
        <v>0.45</v>
      </c>
      <c r="K194" s="9"/>
      <c r="L194" s="9"/>
      <c r="M194" s="9"/>
      <c r="N194" s="9"/>
    </row>
    <row r="195" spans="1:14" hidden="1" outlineLevel="1">
      <c r="A195">
        <v>20</v>
      </c>
      <c r="B195" s="3" t="s">
        <v>38</v>
      </c>
      <c r="C195" s="9">
        <v>2010</v>
      </c>
      <c r="D195" s="3" t="s">
        <v>217</v>
      </c>
      <c r="E195" s="16">
        <v>171281.3726997948</v>
      </c>
      <c r="F195" s="86">
        <v>3</v>
      </c>
      <c r="G195" s="17">
        <f t="shared" si="32"/>
        <v>77076.617714907654</v>
      </c>
      <c r="H195" s="17">
        <f t="shared" si="50"/>
        <v>77076.617714907654</v>
      </c>
      <c r="I195" s="17">
        <v>0</v>
      </c>
      <c r="J195" s="12">
        <f t="shared" si="34"/>
        <v>0.44999999999999996</v>
      </c>
      <c r="K195" s="9"/>
      <c r="L195" s="9"/>
      <c r="M195" s="9"/>
      <c r="N195" s="9"/>
    </row>
    <row r="196" spans="1:14" hidden="1" outlineLevel="1">
      <c r="A196">
        <v>20</v>
      </c>
      <c r="B196" s="3" t="s">
        <v>38</v>
      </c>
      <c r="C196" s="9">
        <v>2011</v>
      </c>
      <c r="D196" s="3" t="s">
        <v>218</v>
      </c>
      <c r="E196" s="16">
        <v>179167.75883860633</v>
      </c>
      <c r="F196" s="86">
        <v>4</v>
      </c>
      <c r="G196" s="17">
        <f t="shared" ref="G196:G259" si="52">H196+I196</f>
        <v>107500.65530316379</v>
      </c>
      <c r="H196" s="17">
        <v>0</v>
      </c>
      <c r="I196" s="17">
        <f>E196*0.6</f>
        <v>107500.65530316379</v>
      </c>
      <c r="J196" s="12">
        <f t="shared" ref="J196:J259" si="53">G196/E196</f>
        <v>0.6</v>
      </c>
      <c r="K196" s="9"/>
      <c r="L196" s="9"/>
      <c r="M196" s="9"/>
      <c r="N196" s="9"/>
    </row>
    <row r="197" spans="1:14" hidden="1" outlineLevel="1">
      <c r="A197">
        <v>20</v>
      </c>
      <c r="B197" s="3" t="s">
        <v>38</v>
      </c>
      <c r="C197" s="9">
        <v>2008</v>
      </c>
      <c r="D197" s="3" t="s">
        <v>219</v>
      </c>
      <c r="E197" s="16">
        <v>247361.33998271325</v>
      </c>
      <c r="F197" s="86">
        <v>3</v>
      </c>
      <c r="G197" s="17">
        <f t="shared" si="52"/>
        <v>111312.60299222097</v>
      </c>
      <c r="H197" s="17">
        <f t="shared" ref="H197:H204" si="54">E197*0.45</f>
        <v>111312.60299222097</v>
      </c>
      <c r="I197" s="17">
        <v>0</v>
      </c>
      <c r="J197" s="12">
        <f t="shared" si="53"/>
        <v>0.45</v>
      </c>
      <c r="K197" s="9"/>
      <c r="L197" s="9"/>
      <c r="M197" s="9"/>
      <c r="N197" s="9"/>
    </row>
    <row r="198" spans="1:14" hidden="1" outlineLevel="1">
      <c r="A198">
        <v>20</v>
      </c>
      <c r="B198" s="3" t="s">
        <v>38</v>
      </c>
      <c r="C198" s="9">
        <v>2003</v>
      </c>
      <c r="D198" s="3" t="s">
        <v>220</v>
      </c>
      <c r="E198" s="16">
        <v>92356.140860638261</v>
      </c>
      <c r="F198" s="86">
        <v>3</v>
      </c>
      <c r="G198" s="17">
        <f t="shared" si="52"/>
        <v>41560.263387287217</v>
      </c>
      <c r="H198" s="17">
        <f t="shared" si="54"/>
        <v>41560.263387287217</v>
      </c>
      <c r="I198" s="17">
        <v>0</v>
      </c>
      <c r="J198" s="12">
        <f t="shared" si="53"/>
        <v>0.45</v>
      </c>
      <c r="K198" s="9"/>
      <c r="L198" s="9"/>
      <c r="M198" s="9"/>
      <c r="N198" s="9"/>
    </row>
    <row r="199" spans="1:14" hidden="1" outlineLevel="1">
      <c r="A199">
        <v>20</v>
      </c>
      <c r="B199" s="3" t="s">
        <v>38</v>
      </c>
      <c r="C199" s="9">
        <v>2002</v>
      </c>
      <c r="D199" s="3" t="s">
        <v>221</v>
      </c>
      <c r="E199" s="16">
        <v>125520.35821803899</v>
      </c>
      <c r="F199" s="86">
        <v>3</v>
      </c>
      <c r="G199" s="17">
        <f t="shared" si="52"/>
        <v>56484.161198117545</v>
      </c>
      <c r="H199" s="17">
        <f t="shared" si="54"/>
        <v>56484.161198117545</v>
      </c>
      <c r="I199" s="17">
        <v>0</v>
      </c>
      <c r="J199" s="12">
        <f t="shared" si="53"/>
        <v>0.44999999999999996</v>
      </c>
      <c r="K199" s="9"/>
      <c r="L199" s="9"/>
      <c r="M199" s="9"/>
      <c r="N199" s="9"/>
    </row>
    <row r="200" spans="1:14" hidden="1" outlineLevel="1">
      <c r="A200">
        <v>20</v>
      </c>
      <c r="B200" s="3" t="s">
        <v>38</v>
      </c>
      <c r="C200" s="9">
        <v>2004</v>
      </c>
      <c r="D200" s="3" t="s">
        <v>222</v>
      </c>
      <c r="E200" s="16">
        <v>77793.738036471274</v>
      </c>
      <c r="F200" s="86">
        <v>3</v>
      </c>
      <c r="G200" s="17">
        <f t="shared" si="52"/>
        <v>35007.182116412077</v>
      </c>
      <c r="H200" s="17">
        <f t="shared" si="54"/>
        <v>35007.182116412077</v>
      </c>
      <c r="I200" s="17">
        <v>0</v>
      </c>
      <c r="J200" s="12">
        <f t="shared" si="53"/>
        <v>0.45000000000000007</v>
      </c>
      <c r="K200" s="9"/>
      <c r="L200" s="9"/>
      <c r="M200" s="9"/>
      <c r="N200" s="9"/>
    </row>
    <row r="201" spans="1:14" hidden="1" outlineLevel="1">
      <c r="A201">
        <v>20</v>
      </c>
      <c r="B201" s="3" t="s">
        <v>38</v>
      </c>
      <c r="C201" s="9">
        <v>2009</v>
      </c>
      <c r="D201" s="3" t="s">
        <v>223</v>
      </c>
      <c r="E201" s="16">
        <v>87711.311667236208</v>
      </c>
      <c r="F201" s="86">
        <v>3</v>
      </c>
      <c r="G201" s="17">
        <f t="shared" si="52"/>
        <v>39470.090250256297</v>
      </c>
      <c r="H201" s="17">
        <f t="shared" si="54"/>
        <v>39470.090250256297</v>
      </c>
      <c r="I201" s="17">
        <v>0</v>
      </c>
      <c r="J201" s="12">
        <f t="shared" si="53"/>
        <v>0.45</v>
      </c>
      <c r="K201" s="9"/>
      <c r="L201" s="9"/>
      <c r="M201" s="9"/>
      <c r="N201" s="9"/>
    </row>
    <row r="202" spans="1:14" hidden="1" outlineLevel="1">
      <c r="A202">
        <v>20</v>
      </c>
      <c r="B202" s="3" t="s">
        <v>38</v>
      </c>
      <c r="C202" s="9">
        <v>2005</v>
      </c>
      <c r="D202" s="3" t="s">
        <v>224</v>
      </c>
      <c r="E202" s="16">
        <v>227146.46483310228</v>
      </c>
      <c r="F202" s="86">
        <v>3</v>
      </c>
      <c r="G202" s="17">
        <f t="shared" si="52"/>
        <v>102215.90917489602</v>
      </c>
      <c r="H202" s="17">
        <f t="shared" si="54"/>
        <v>102215.90917489602</v>
      </c>
      <c r="I202" s="17">
        <v>0</v>
      </c>
      <c r="J202" s="12">
        <f t="shared" si="53"/>
        <v>0.44999999999999996</v>
      </c>
      <c r="K202" s="9"/>
      <c r="L202" s="9"/>
      <c r="M202" s="9"/>
      <c r="N202" s="9"/>
    </row>
    <row r="203" spans="1:14" hidden="1" outlineLevel="1">
      <c r="A203">
        <v>20</v>
      </c>
      <c r="B203" s="3" t="s">
        <v>38</v>
      </c>
      <c r="C203" s="9">
        <v>2006</v>
      </c>
      <c r="D203" s="3" t="s">
        <v>225</v>
      </c>
      <c r="E203" s="16">
        <v>255301.92638694306</v>
      </c>
      <c r="F203" s="86">
        <v>3</v>
      </c>
      <c r="G203" s="17">
        <f t="shared" si="52"/>
        <v>114885.86687412437</v>
      </c>
      <c r="H203" s="17">
        <f t="shared" si="54"/>
        <v>114885.86687412437</v>
      </c>
      <c r="I203" s="17">
        <v>0</v>
      </c>
      <c r="J203" s="12">
        <f t="shared" si="53"/>
        <v>0.45</v>
      </c>
      <c r="K203" s="9"/>
      <c r="L203" s="9"/>
      <c r="M203" s="9"/>
      <c r="N203" s="9"/>
    </row>
    <row r="204" spans="1:14" hidden="1" outlineLevel="1">
      <c r="A204">
        <v>20</v>
      </c>
      <c r="B204" s="3" t="s">
        <v>38</v>
      </c>
      <c r="C204" s="9">
        <v>2007</v>
      </c>
      <c r="D204" s="3" t="s">
        <v>226</v>
      </c>
      <c r="E204" s="16">
        <v>240904.33300990099</v>
      </c>
      <c r="F204" s="86">
        <v>3</v>
      </c>
      <c r="G204" s="17">
        <f t="shared" si="52"/>
        <v>108406.94985445545</v>
      </c>
      <c r="H204" s="17">
        <f t="shared" si="54"/>
        <v>108406.94985445545</v>
      </c>
      <c r="I204" s="17">
        <v>0</v>
      </c>
      <c r="J204" s="12">
        <f t="shared" si="53"/>
        <v>0.45</v>
      </c>
      <c r="K204" s="9"/>
      <c r="L204" s="9"/>
      <c r="M204" s="9"/>
      <c r="N204" s="9"/>
    </row>
    <row r="205" spans="1:14" collapsed="1">
      <c r="A205">
        <v>20</v>
      </c>
      <c r="B205" s="3" t="s">
        <v>38</v>
      </c>
      <c r="C205" s="9" t="s">
        <v>352</v>
      </c>
      <c r="D205" s="3" t="s">
        <v>354</v>
      </c>
      <c r="E205" s="16">
        <f>SUM(E193:E204)</f>
        <v>1985912</v>
      </c>
      <c r="F205" s="86"/>
      <c r="G205" s="88">
        <f>SUM(G193:G204)</f>
        <v>920535.563825791</v>
      </c>
      <c r="H205" s="88">
        <f t="shared" ref="H205:I205" si="55">SUM(H193:H204)</f>
        <v>813034.9085226272</v>
      </c>
      <c r="I205" s="88">
        <f t="shared" si="55"/>
        <v>107500.65530316379</v>
      </c>
      <c r="J205" s="89">
        <f t="shared" si="53"/>
        <v>0.46353290771483885</v>
      </c>
      <c r="K205" s="9"/>
      <c r="L205" s="9"/>
      <c r="M205" s="9"/>
      <c r="N205" s="9"/>
    </row>
    <row r="206" spans="1:14" hidden="1" outlineLevel="1">
      <c r="A206">
        <v>21</v>
      </c>
      <c r="B206" s="3" t="s">
        <v>39</v>
      </c>
      <c r="C206" s="9">
        <v>2106</v>
      </c>
      <c r="D206" s="3" t="s">
        <v>227</v>
      </c>
      <c r="E206" s="16">
        <v>30745.854370650017</v>
      </c>
      <c r="F206" s="86">
        <v>4</v>
      </c>
      <c r="G206" s="17">
        <f t="shared" si="52"/>
        <v>18447.512622390008</v>
      </c>
      <c r="H206" s="17">
        <v>0</v>
      </c>
      <c r="I206" s="17">
        <f>E206*0.6</f>
        <v>18447.512622390008</v>
      </c>
      <c r="J206" s="12">
        <f t="shared" si="53"/>
        <v>0.6</v>
      </c>
      <c r="K206" s="9"/>
      <c r="L206" s="9"/>
      <c r="M206" s="9"/>
      <c r="N206" s="9"/>
    </row>
    <row r="207" spans="1:14" hidden="1" outlineLevel="1">
      <c r="A207">
        <v>21</v>
      </c>
      <c r="B207" s="3" t="s">
        <v>39</v>
      </c>
      <c r="C207" s="9">
        <v>2102</v>
      </c>
      <c r="D207" s="3" t="s">
        <v>228</v>
      </c>
      <c r="E207" s="16">
        <v>13158.916717855363</v>
      </c>
      <c r="F207" s="86">
        <v>3</v>
      </c>
      <c r="G207" s="17">
        <f t="shared" si="52"/>
        <v>5921.512523034914</v>
      </c>
      <c r="H207" s="17">
        <f t="shared" ref="H207:H208" si="56">E207*0.45</f>
        <v>5921.512523034914</v>
      </c>
      <c r="I207" s="17">
        <v>0</v>
      </c>
      <c r="J207" s="12">
        <f t="shared" si="53"/>
        <v>0.45</v>
      </c>
      <c r="K207" s="9"/>
      <c r="L207" s="9"/>
      <c r="M207" s="9"/>
      <c r="N207" s="9"/>
    </row>
    <row r="208" spans="1:14" hidden="1" outlineLevel="1">
      <c r="A208">
        <v>21</v>
      </c>
      <c r="B208" s="3" t="s">
        <v>39</v>
      </c>
      <c r="C208" s="9">
        <v>2115</v>
      </c>
      <c r="D208" s="3" t="s">
        <v>229</v>
      </c>
      <c r="E208" s="16">
        <v>36295.395213826538</v>
      </c>
      <c r="F208" s="86">
        <v>3</v>
      </c>
      <c r="G208" s="17">
        <f t="shared" si="52"/>
        <v>16332.927846221943</v>
      </c>
      <c r="H208" s="17">
        <f t="shared" si="56"/>
        <v>16332.927846221943</v>
      </c>
      <c r="I208" s="17">
        <v>0</v>
      </c>
      <c r="J208" s="12">
        <f t="shared" si="53"/>
        <v>0.45</v>
      </c>
      <c r="K208" s="9"/>
      <c r="L208" s="9"/>
      <c r="M208" s="9"/>
      <c r="N208" s="9"/>
    </row>
    <row r="209" spans="1:14" hidden="1" outlineLevel="1">
      <c r="A209">
        <v>21</v>
      </c>
      <c r="B209" s="3" t="s">
        <v>39</v>
      </c>
      <c r="C209" s="9">
        <v>2104</v>
      </c>
      <c r="D209" s="3" t="s">
        <v>230</v>
      </c>
      <c r="E209" s="16">
        <v>13465.893732640385</v>
      </c>
      <c r="F209" s="86">
        <v>4</v>
      </c>
      <c r="G209" s="17">
        <f t="shared" si="52"/>
        <v>8079.5362395842303</v>
      </c>
      <c r="H209" s="17">
        <v>0</v>
      </c>
      <c r="I209" s="17">
        <f t="shared" ref="I209:I213" si="57">E209*0.6</f>
        <v>8079.5362395842303</v>
      </c>
      <c r="J209" s="12">
        <f t="shared" si="53"/>
        <v>0.6</v>
      </c>
      <c r="K209" s="9"/>
      <c r="L209" s="9"/>
      <c r="M209" s="9"/>
      <c r="N209" s="9"/>
    </row>
    <row r="210" spans="1:14" hidden="1" outlineLevel="1">
      <c r="A210">
        <v>21</v>
      </c>
      <c r="B210" s="3" t="s">
        <v>39</v>
      </c>
      <c r="C210" s="9">
        <v>2112</v>
      </c>
      <c r="D210" s="3" t="s">
        <v>231</v>
      </c>
      <c r="E210" s="16">
        <v>46732.480459181214</v>
      </c>
      <c r="F210" s="86">
        <v>4</v>
      </c>
      <c r="G210" s="17">
        <f t="shared" si="52"/>
        <v>28039.488275508727</v>
      </c>
      <c r="H210" s="17">
        <v>0</v>
      </c>
      <c r="I210" s="17">
        <f t="shared" si="57"/>
        <v>28039.488275508727</v>
      </c>
      <c r="J210" s="12">
        <f t="shared" si="53"/>
        <v>0.6</v>
      </c>
      <c r="K210" s="9"/>
      <c r="L210" s="9"/>
      <c r="M210" s="9"/>
      <c r="N210" s="9"/>
    </row>
    <row r="211" spans="1:14" hidden="1" outlineLevel="1">
      <c r="A211">
        <v>21</v>
      </c>
      <c r="B211" s="3" t="s">
        <v>39</v>
      </c>
      <c r="C211" s="9">
        <v>2113</v>
      </c>
      <c r="D211" s="3" t="s">
        <v>232</v>
      </c>
      <c r="E211" s="16">
        <v>50202.174736334578</v>
      </c>
      <c r="F211" s="86">
        <v>4</v>
      </c>
      <c r="G211" s="17">
        <f t="shared" si="52"/>
        <v>30121.304841800746</v>
      </c>
      <c r="H211" s="17">
        <v>0</v>
      </c>
      <c r="I211" s="17">
        <f t="shared" si="57"/>
        <v>30121.304841800746</v>
      </c>
      <c r="J211" s="12">
        <f t="shared" si="53"/>
        <v>0.6</v>
      </c>
      <c r="K211" s="9"/>
      <c r="L211" s="9"/>
      <c r="M211" s="9"/>
      <c r="N211" s="9"/>
    </row>
    <row r="212" spans="1:14" hidden="1" outlineLevel="1">
      <c r="A212">
        <v>21</v>
      </c>
      <c r="B212" s="3" t="s">
        <v>39</v>
      </c>
      <c r="C212" s="9">
        <v>2107</v>
      </c>
      <c r="D212" s="3" t="s">
        <v>233</v>
      </c>
      <c r="E212" s="16">
        <v>61817.381142890226</v>
      </c>
      <c r="F212" s="86">
        <v>4</v>
      </c>
      <c r="G212" s="17">
        <f t="shared" si="52"/>
        <v>37090.428685734136</v>
      </c>
      <c r="H212" s="17">
        <v>0</v>
      </c>
      <c r="I212" s="17">
        <f t="shared" si="57"/>
        <v>37090.428685734136</v>
      </c>
      <c r="J212" s="12">
        <f t="shared" si="53"/>
        <v>0.6</v>
      </c>
      <c r="K212" s="9"/>
      <c r="L212" s="9"/>
      <c r="M212" s="9"/>
      <c r="N212" s="9"/>
    </row>
    <row r="213" spans="1:14" hidden="1" outlineLevel="1">
      <c r="A213">
        <v>21</v>
      </c>
      <c r="B213" s="3" t="s">
        <v>39</v>
      </c>
      <c r="C213" s="9">
        <v>2101</v>
      </c>
      <c r="D213" s="3" t="s">
        <v>234</v>
      </c>
      <c r="E213" s="16">
        <v>14049.234731875018</v>
      </c>
      <c r="F213" s="86">
        <v>4</v>
      </c>
      <c r="G213" s="17">
        <f t="shared" si="52"/>
        <v>8429.5408391250112</v>
      </c>
      <c r="H213" s="17">
        <v>0</v>
      </c>
      <c r="I213" s="17">
        <f t="shared" si="57"/>
        <v>8429.5408391250112</v>
      </c>
      <c r="J213" s="12">
        <f t="shared" si="53"/>
        <v>0.6</v>
      </c>
      <c r="K213" s="9"/>
      <c r="L213" s="9"/>
      <c r="M213" s="9"/>
      <c r="N213" s="9"/>
    </row>
    <row r="214" spans="1:14" hidden="1" outlineLevel="1">
      <c r="A214">
        <v>21</v>
      </c>
      <c r="B214" s="3" t="s">
        <v>39</v>
      </c>
      <c r="C214" s="9">
        <v>2114</v>
      </c>
      <c r="D214" s="3" t="s">
        <v>235</v>
      </c>
      <c r="E214" s="16">
        <v>39474.403602431499</v>
      </c>
      <c r="F214" s="86">
        <v>3</v>
      </c>
      <c r="G214" s="17">
        <f t="shared" si="52"/>
        <v>17763.481621094175</v>
      </c>
      <c r="H214" s="17">
        <f>E214*0.45</f>
        <v>17763.481621094175</v>
      </c>
      <c r="I214" s="17">
        <v>0</v>
      </c>
      <c r="J214" s="12">
        <f t="shared" si="53"/>
        <v>0.45</v>
      </c>
      <c r="K214" s="9"/>
      <c r="L214" s="9"/>
      <c r="M214" s="9"/>
      <c r="N214" s="9"/>
    </row>
    <row r="215" spans="1:14" hidden="1" outlineLevel="1">
      <c r="A215">
        <v>21</v>
      </c>
      <c r="B215" s="3" t="s">
        <v>39</v>
      </c>
      <c r="C215" s="9">
        <v>2111</v>
      </c>
      <c r="D215" s="3" t="s">
        <v>236</v>
      </c>
      <c r="E215" s="16">
        <v>17727.304484423239</v>
      </c>
      <c r="F215" s="86">
        <v>4</v>
      </c>
      <c r="G215" s="17">
        <f t="shared" si="52"/>
        <v>10636.382690653943</v>
      </c>
      <c r="H215" s="17">
        <v>0</v>
      </c>
      <c r="I215" s="17">
        <f t="shared" ref="I215:I216" si="58">E215*0.6</f>
        <v>10636.382690653943</v>
      </c>
      <c r="J215" s="12">
        <f t="shared" si="53"/>
        <v>0.6</v>
      </c>
      <c r="K215" s="9"/>
      <c r="L215" s="9"/>
      <c r="M215" s="9"/>
      <c r="N215" s="9"/>
    </row>
    <row r="216" spans="1:14" hidden="1" outlineLevel="1">
      <c r="A216">
        <v>21</v>
      </c>
      <c r="B216" s="3" t="s">
        <v>39</v>
      </c>
      <c r="C216" s="9">
        <v>2103</v>
      </c>
      <c r="D216" s="3" t="s">
        <v>237</v>
      </c>
      <c r="E216" s="16">
        <v>21680.170124892938</v>
      </c>
      <c r="F216" s="86">
        <v>4</v>
      </c>
      <c r="G216" s="17">
        <f t="shared" si="52"/>
        <v>13008.102074935763</v>
      </c>
      <c r="H216" s="17">
        <v>0</v>
      </c>
      <c r="I216" s="17">
        <f t="shared" si="58"/>
        <v>13008.102074935763</v>
      </c>
      <c r="J216" s="12">
        <f t="shared" si="53"/>
        <v>0.6</v>
      </c>
      <c r="K216" s="9"/>
      <c r="L216" s="9"/>
      <c r="M216" s="9"/>
      <c r="N216" s="9"/>
    </row>
    <row r="217" spans="1:14" hidden="1" outlineLevel="1">
      <c r="A217">
        <v>21</v>
      </c>
      <c r="B217" s="3" t="s">
        <v>39</v>
      </c>
      <c r="C217" s="9">
        <v>2116</v>
      </c>
      <c r="D217" s="3" t="s">
        <v>238</v>
      </c>
      <c r="E217" s="16">
        <v>54913.71293168985</v>
      </c>
      <c r="F217" s="86">
        <v>3</v>
      </c>
      <c r="G217" s="17">
        <f t="shared" si="52"/>
        <v>24711.170819260435</v>
      </c>
      <c r="H217" s="17">
        <f>E217*0.45</f>
        <v>24711.170819260435</v>
      </c>
      <c r="I217" s="17">
        <v>0</v>
      </c>
      <c r="J217" s="12">
        <f t="shared" si="53"/>
        <v>0.45000000000000007</v>
      </c>
      <c r="K217" s="9"/>
      <c r="L217" s="9"/>
      <c r="M217" s="9"/>
      <c r="N217" s="9"/>
    </row>
    <row r="218" spans="1:14" hidden="1" outlineLevel="1">
      <c r="A218">
        <v>21</v>
      </c>
      <c r="B218" s="3" t="s">
        <v>39</v>
      </c>
      <c r="C218" s="9">
        <v>2108</v>
      </c>
      <c r="D218" s="3" t="s">
        <v>239</v>
      </c>
      <c r="E218" s="16">
        <v>42926.601844087047</v>
      </c>
      <c r="F218" s="86">
        <v>4</v>
      </c>
      <c r="G218" s="17">
        <f t="shared" si="52"/>
        <v>25755.961106452229</v>
      </c>
      <c r="H218" s="17">
        <v>0</v>
      </c>
      <c r="I218" s="17">
        <f t="shared" ref="I218:I221" si="59">E218*0.6</f>
        <v>25755.961106452229</v>
      </c>
      <c r="J218" s="12">
        <f t="shared" si="53"/>
        <v>0.6</v>
      </c>
      <c r="K218" s="9"/>
      <c r="L218" s="9"/>
      <c r="M218" s="9"/>
      <c r="N218" s="9"/>
    </row>
    <row r="219" spans="1:14" hidden="1" outlineLevel="1">
      <c r="A219">
        <v>21</v>
      </c>
      <c r="B219" s="3" t="s">
        <v>39</v>
      </c>
      <c r="C219" s="9">
        <v>2109</v>
      </c>
      <c r="D219" s="3" t="s">
        <v>240</v>
      </c>
      <c r="E219" s="16">
        <v>54475.076518873349</v>
      </c>
      <c r="F219" s="86">
        <v>4</v>
      </c>
      <c r="G219" s="17">
        <f t="shared" si="52"/>
        <v>32685.045911324007</v>
      </c>
      <c r="H219" s="17">
        <v>0</v>
      </c>
      <c r="I219" s="17">
        <f t="shared" si="59"/>
        <v>32685.045911324007</v>
      </c>
      <c r="J219" s="12">
        <f t="shared" si="53"/>
        <v>0.6</v>
      </c>
      <c r="K219" s="9"/>
      <c r="L219" s="9"/>
      <c r="M219" s="9"/>
      <c r="N219" s="9"/>
    </row>
    <row r="220" spans="1:14" hidden="1" outlineLevel="1">
      <c r="A220">
        <v>21</v>
      </c>
      <c r="B220" s="3" t="s">
        <v>39</v>
      </c>
      <c r="C220" s="9">
        <v>2110</v>
      </c>
      <c r="D220" s="3" t="s">
        <v>241</v>
      </c>
      <c r="E220" s="16">
        <v>55941.694556550996</v>
      </c>
      <c r="F220" s="86">
        <v>4</v>
      </c>
      <c r="G220" s="17">
        <f t="shared" si="52"/>
        <v>33565.016733930599</v>
      </c>
      <c r="H220" s="17">
        <v>0</v>
      </c>
      <c r="I220" s="17">
        <f t="shared" si="59"/>
        <v>33565.016733930599</v>
      </c>
      <c r="J220" s="12">
        <f t="shared" si="53"/>
        <v>0.6</v>
      </c>
      <c r="K220" s="9"/>
      <c r="L220" s="9"/>
      <c r="M220" s="9"/>
      <c r="N220" s="9"/>
    </row>
    <row r="221" spans="1:14" hidden="1" outlineLevel="1">
      <c r="A221">
        <v>21</v>
      </c>
      <c r="B221" s="3" t="s">
        <v>39</v>
      </c>
      <c r="C221" s="9">
        <v>2117</v>
      </c>
      <c r="D221" s="3" t="s">
        <v>242</v>
      </c>
      <c r="E221" s="16">
        <v>30751.606233989543</v>
      </c>
      <c r="F221" s="86">
        <v>4</v>
      </c>
      <c r="G221" s="17">
        <f t="shared" si="52"/>
        <v>18450.963740393727</v>
      </c>
      <c r="H221" s="17">
        <v>0</v>
      </c>
      <c r="I221" s="17">
        <f t="shared" si="59"/>
        <v>18450.963740393727</v>
      </c>
      <c r="J221" s="12">
        <f t="shared" si="53"/>
        <v>0.6</v>
      </c>
      <c r="K221" s="9"/>
      <c r="L221" s="9"/>
      <c r="M221" s="9"/>
      <c r="N221" s="9"/>
    </row>
    <row r="222" spans="1:14" hidden="1" outlineLevel="1">
      <c r="A222">
        <v>21</v>
      </c>
      <c r="B222" s="3" t="s">
        <v>39</v>
      </c>
      <c r="C222" s="9">
        <v>2105</v>
      </c>
      <c r="D222" s="3" t="s">
        <v>243</v>
      </c>
      <c r="E222" s="16">
        <v>40882.098597808224</v>
      </c>
      <c r="F222" s="86">
        <v>3</v>
      </c>
      <c r="G222" s="17">
        <f t="shared" si="52"/>
        <v>18396.944369013701</v>
      </c>
      <c r="H222" s="17">
        <f>E222*0.45</f>
        <v>18396.944369013701</v>
      </c>
      <c r="I222" s="17">
        <v>0</v>
      </c>
      <c r="J222" s="12">
        <f t="shared" si="53"/>
        <v>0.45</v>
      </c>
      <c r="K222" s="9"/>
      <c r="L222" s="9"/>
      <c r="M222" s="9"/>
      <c r="N222" s="9"/>
    </row>
    <row r="223" spans="1:14" collapsed="1">
      <c r="A223">
        <v>21</v>
      </c>
      <c r="B223" s="3" t="s">
        <v>39</v>
      </c>
      <c r="C223" s="9" t="s">
        <v>352</v>
      </c>
      <c r="D223" s="3" t="s">
        <v>354</v>
      </c>
      <c r="E223" s="16">
        <f>SUM(E206:E222)</f>
        <v>625240.00000000023</v>
      </c>
      <c r="F223" s="86"/>
      <c r="G223" s="88">
        <f>SUM(G206:G222)</f>
        <v>347435.32094045833</v>
      </c>
      <c r="H223" s="88">
        <f t="shared" ref="H223:I223" si="60">SUM(H206:H222)</f>
        <v>83126.037178625164</v>
      </c>
      <c r="I223" s="88">
        <f t="shared" si="60"/>
        <v>264309.28376183315</v>
      </c>
      <c r="J223" s="89">
        <f t="shared" si="53"/>
        <v>0.55568313118235912</v>
      </c>
      <c r="K223" s="9"/>
      <c r="L223" s="9"/>
      <c r="M223" s="9"/>
      <c r="N223" s="9"/>
    </row>
    <row r="224" spans="1:14" hidden="1" outlineLevel="1">
      <c r="A224">
        <v>22</v>
      </c>
      <c r="B224" s="3" t="s">
        <v>40</v>
      </c>
      <c r="C224" s="9">
        <v>2207</v>
      </c>
      <c r="D224" s="3" t="s">
        <v>244</v>
      </c>
      <c r="E224" s="18"/>
      <c r="F224" s="86">
        <v>4</v>
      </c>
      <c r="G224" s="17">
        <f t="shared" si="52"/>
        <v>0</v>
      </c>
      <c r="H224" s="17">
        <v>0</v>
      </c>
      <c r="I224" s="17">
        <f t="shared" ref="I224:I225" si="61">E224*0.6</f>
        <v>0</v>
      </c>
      <c r="J224" s="12" t="e">
        <f t="shared" si="53"/>
        <v>#DIV/0!</v>
      </c>
      <c r="K224" s="9"/>
      <c r="L224" s="9"/>
      <c r="M224" s="9"/>
      <c r="N224" s="9"/>
    </row>
    <row r="225" spans="1:14" hidden="1" outlineLevel="1">
      <c r="A225">
        <v>22</v>
      </c>
      <c r="B225" s="3" t="s">
        <v>40</v>
      </c>
      <c r="C225" s="9">
        <v>2213</v>
      </c>
      <c r="D225" s="3" t="s">
        <v>245</v>
      </c>
      <c r="E225" s="16">
        <v>24762.319816455529</v>
      </c>
      <c r="F225" s="86">
        <v>4</v>
      </c>
      <c r="G225" s="17">
        <f t="shared" si="52"/>
        <v>14857.391889873317</v>
      </c>
      <c r="H225" s="17">
        <v>0</v>
      </c>
      <c r="I225" s="17">
        <f t="shared" si="61"/>
        <v>14857.391889873317</v>
      </c>
      <c r="J225" s="12">
        <f t="shared" si="53"/>
        <v>0.6</v>
      </c>
      <c r="K225" s="9"/>
      <c r="L225" s="9"/>
      <c r="M225" s="9"/>
      <c r="N225" s="9"/>
    </row>
    <row r="226" spans="1:14" hidden="1" outlineLevel="1">
      <c r="A226">
        <v>22</v>
      </c>
      <c r="B226" s="3" t="s">
        <v>40</v>
      </c>
      <c r="C226" s="9">
        <v>2212</v>
      </c>
      <c r="D226" s="3" t="s">
        <v>246</v>
      </c>
      <c r="E226" s="16">
        <v>82541.474738239631</v>
      </c>
      <c r="F226" s="86">
        <v>5</v>
      </c>
      <c r="G226" s="17">
        <f t="shared" si="52"/>
        <v>61906.106053679723</v>
      </c>
      <c r="H226" s="17">
        <v>0</v>
      </c>
      <c r="I226" s="17">
        <f>E226*0.75</f>
        <v>61906.106053679723</v>
      </c>
      <c r="J226" s="12">
        <f t="shared" si="53"/>
        <v>0.75</v>
      </c>
      <c r="K226" s="9"/>
      <c r="L226" s="9"/>
      <c r="M226" s="9"/>
      <c r="N226" s="9"/>
    </row>
    <row r="227" spans="1:14" hidden="1" outlineLevel="1">
      <c r="A227">
        <v>22</v>
      </c>
      <c r="B227" s="3" t="s">
        <v>40</v>
      </c>
      <c r="C227" s="9">
        <v>2201</v>
      </c>
      <c r="D227" s="3" t="s">
        <v>247</v>
      </c>
      <c r="E227" s="16">
        <v>23787.43314594635</v>
      </c>
      <c r="F227" s="86">
        <v>4</v>
      </c>
      <c r="G227" s="17">
        <f t="shared" si="52"/>
        <v>14272.459887567809</v>
      </c>
      <c r="H227" s="17">
        <v>0</v>
      </c>
      <c r="I227" s="17">
        <f t="shared" ref="I227:I236" si="62">E227*0.6</f>
        <v>14272.459887567809</v>
      </c>
      <c r="J227" s="12">
        <f t="shared" si="53"/>
        <v>0.6</v>
      </c>
      <c r="K227" s="9"/>
      <c r="L227" s="9"/>
      <c r="M227" s="9"/>
      <c r="N227" s="9"/>
    </row>
    <row r="228" spans="1:14" hidden="1" outlineLevel="1">
      <c r="A228">
        <v>22</v>
      </c>
      <c r="B228" s="3" t="s">
        <v>40</v>
      </c>
      <c r="C228" s="9">
        <v>2204</v>
      </c>
      <c r="D228" s="3" t="s">
        <v>248</v>
      </c>
      <c r="E228" s="16">
        <v>27632.277507200513</v>
      </c>
      <c r="F228" s="86">
        <v>4</v>
      </c>
      <c r="G228" s="17">
        <f t="shared" si="52"/>
        <v>16579.366504320307</v>
      </c>
      <c r="H228" s="17">
        <v>0</v>
      </c>
      <c r="I228" s="17">
        <f t="shared" si="62"/>
        <v>16579.366504320307</v>
      </c>
      <c r="J228" s="12">
        <f t="shared" si="53"/>
        <v>0.6</v>
      </c>
      <c r="K228" s="9"/>
      <c r="L228" s="9"/>
      <c r="M228" s="9"/>
      <c r="N228" s="9"/>
    </row>
    <row r="229" spans="1:14" hidden="1" outlineLevel="1">
      <c r="A229">
        <v>22</v>
      </c>
      <c r="B229" s="3" t="s">
        <v>40</v>
      </c>
      <c r="C229" s="9">
        <v>2208</v>
      </c>
      <c r="D229" s="3" t="s">
        <v>249</v>
      </c>
      <c r="E229" s="16">
        <v>53282.475434720007</v>
      </c>
      <c r="F229" s="86">
        <v>4</v>
      </c>
      <c r="G229" s="17">
        <f t="shared" si="52"/>
        <v>31969.485260832003</v>
      </c>
      <c r="H229" s="17">
        <v>0</v>
      </c>
      <c r="I229" s="17">
        <f t="shared" si="62"/>
        <v>31969.485260832003</v>
      </c>
      <c r="J229" s="12">
        <f t="shared" si="53"/>
        <v>0.6</v>
      </c>
      <c r="K229" s="9"/>
      <c r="L229" s="9"/>
      <c r="M229" s="9"/>
      <c r="N229" s="9"/>
    </row>
    <row r="230" spans="1:14" hidden="1" outlineLevel="1">
      <c r="A230">
        <v>22</v>
      </c>
      <c r="B230" s="3" t="s">
        <v>40</v>
      </c>
      <c r="C230" s="9">
        <v>2214</v>
      </c>
      <c r="D230" s="3" t="s">
        <v>250</v>
      </c>
      <c r="E230" s="16">
        <v>53594.902328691416</v>
      </c>
      <c r="F230" s="86">
        <v>4</v>
      </c>
      <c r="G230" s="17">
        <f t="shared" si="52"/>
        <v>32156.941397214847</v>
      </c>
      <c r="H230" s="17">
        <v>0</v>
      </c>
      <c r="I230" s="17">
        <f t="shared" si="62"/>
        <v>32156.941397214847</v>
      </c>
      <c r="J230" s="12">
        <f t="shared" si="53"/>
        <v>0.6</v>
      </c>
      <c r="K230" s="9"/>
      <c r="L230" s="9"/>
      <c r="M230" s="9"/>
      <c r="N230" s="9"/>
    </row>
    <row r="231" spans="1:14" hidden="1" outlineLevel="1">
      <c r="A231">
        <v>22</v>
      </c>
      <c r="B231" s="3" t="s">
        <v>40</v>
      </c>
      <c r="C231" s="9">
        <v>2210</v>
      </c>
      <c r="D231" s="3" t="s">
        <v>251</v>
      </c>
      <c r="E231" s="16">
        <v>101419.05632105519</v>
      </c>
      <c r="F231" s="86">
        <v>4</v>
      </c>
      <c r="G231" s="17">
        <f t="shared" si="52"/>
        <v>60851.433792633114</v>
      </c>
      <c r="H231" s="17">
        <v>0</v>
      </c>
      <c r="I231" s="17">
        <f t="shared" si="62"/>
        <v>60851.433792633114</v>
      </c>
      <c r="J231" s="12">
        <f t="shared" si="53"/>
        <v>0.6</v>
      </c>
      <c r="K231" s="9"/>
      <c r="L231" s="9"/>
      <c r="M231" s="9"/>
      <c r="N231" s="9"/>
    </row>
    <row r="232" spans="1:14" hidden="1" outlineLevel="1">
      <c r="A232">
        <v>22</v>
      </c>
      <c r="B232" s="3" t="s">
        <v>40</v>
      </c>
      <c r="C232" s="9">
        <v>2203</v>
      </c>
      <c r="D232" s="3" t="s">
        <v>252</v>
      </c>
      <c r="E232" s="16">
        <v>74039.970506503349</v>
      </c>
      <c r="F232" s="86">
        <v>4</v>
      </c>
      <c r="G232" s="17">
        <f t="shared" si="52"/>
        <v>44423.982303902005</v>
      </c>
      <c r="H232" s="17">
        <v>0</v>
      </c>
      <c r="I232" s="17">
        <f t="shared" si="62"/>
        <v>44423.982303902005</v>
      </c>
      <c r="J232" s="12">
        <f t="shared" si="53"/>
        <v>0.6</v>
      </c>
      <c r="K232" s="9"/>
      <c r="L232" s="9"/>
      <c r="M232" s="9"/>
      <c r="N232" s="9"/>
    </row>
    <row r="233" spans="1:14" hidden="1" outlineLevel="1">
      <c r="A233">
        <v>22</v>
      </c>
      <c r="B233" s="3" t="s">
        <v>40</v>
      </c>
      <c r="C233" s="9">
        <v>2202</v>
      </c>
      <c r="D233" s="3" t="s">
        <v>253</v>
      </c>
      <c r="E233" s="16">
        <v>33182.910261930469</v>
      </c>
      <c r="F233" s="86">
        <v>4</v>
      </c>
      <c r="G233" s="17">
        <f t="shared" si="52"/>
        <v>19909.746157158279</v>
      </c>
      <c r="H233" s="17">
        <v>0</v>
      </c>
      <c r="I233" s="17">
        <f t="shared" si="62"/>
        <v>19909.746157158279</v>
      </c>
      <c r="J233" s="12">
        <f t="shared" si="53"/>
        <v>0.6</v>
      </c>
      <c r="K233" s="9"/>
      <c r="L233" s="9"/>
      <c r="M233" s="9"/>
      <c r="N233" s="9"/>
    </row>
    <row r="234" spans="1:14" hidden="1" outlineLevel="1">
      <c r="A234">
        <v>22</v>
      </c>
      <c r="B234" s="3" t="s">
        <v>40</v>
      </c>
      <c r="C234" s="9">
        <v>2205</v>
      </c>
      <c r="D234" s="3" t="s">
        <v>254</v>
      </c>
      <c r="E234" s="16">
        <v>43867.733794465792</v>
      </c>
      <c r="F234" s="86">
        <v>4</v>
      </c>
      <c r="G234" s="17">
        <f t="shared" si="52"/>
        <v>26320.640276679474</v>
      </c>
      <c r="H234" s="17">
        <v>0</v>
      </c>
      <c r="I234" s="17">
        <f t="shared" si="62"/>
        <v>26320.640276679474</v>
      </c>
      <c r="J234" s="12">
        <f t="shared" si="53"/>
        <v>0.6</v>
      </c>
      <c r="K234" s="9"/>
      <c r="L234" s="9"/>
      <c r="M234" s="9"/>
      <c r="N234" s="9"/>
    </row>
    <row r="235" spans="1:14" hidden="1" outlineLevel="1">
      <c r="A235">
        <v>22</v>
      </c>
      <c r="B235" s="3" t="s">
        <v>40</v>
      </c>
      <c r="C235" s="9">
        <v>2215</v>
      </c>
      <c r="D235" s="3" t="s">
        <v>255</v>
      </c>
      <c r="E235" s="16">
        <v>35421.796852285857</v>
      </c>
      <c r="F235" s="86">
        <v>4</v>
      </c>
      <c r="G235" s="17">
        <f t="shared" si="52"/>
        <v>21253.078111371513</v>
      </c>
      <c r="H235" s="17">
        <v>0</v>
      </c>
      <c r="I235" s="17">
        <f t="shared" si="62"/>
        <v>21253.078111371513</v>
      </c>
      <c r="J235" s="12">
        <f t="shared" si="53"/>
        <v>0.6</v>
      </c>
      <c r="K235" s="9"/>
      <c r="L235" s="9"/>
      <c r="M235" s="9"/>
      <c r="N235" s="9"/>
    </row>
    <row r="236" spans="1:14" hidden="1" outlineLevel="1">
      <c r="A236">
        <v>22</v>
      </c>
      <c r="B236" s="3" t="s">
        <v>40</v>
      </c>
      <c r="C236" s="9">
        <v>2211</v>
      </c>
      <c r="D236" s="3" t="s">
        <v>256</v>
      </c>
      <c r="E236" s="16">
        <v>211827.64879770932</v>
      </c>
      <c r="F236" s="86">
        <v>4</v>
      </c>
      <c r="G236" s="17">
        <f t="shared" si="52"/>
        <v>127096.58927862559</v>
      </c>
      <c r="H236" s="17">
        <v>0</v>
      </c>
      <c r="I236" s="17">
        <f t="shared" si="62"/>
        <v>127096.58927862559</v>
      </c>
      <c r="J236" s="12">
        <f t="shared" si="53"/>
        <v>0.6</v>
      </c>
      <c r="K236" s="9"/>
      <c r="L236" s="9"/>
      <c r="M236" s="9"/>
      <c r="N236" s="9"/>
    </row>
    <row r="237" spans="1:14" hidden="1" outlineLevel="1">
      <c r="A237">
        <v>22</v>
      </c>
      <c r="B237" s="3" t="s">
        <v>40</v>
      </c>
      <c r="C237" s="9">
        <v>2209</v>
      </c>
      <c r="D237" s="3" t="s">
        <v>257</v>
      </c>
      <c r="E237" s="16">
        <v>83831.58327418835</v>
      </c>
      <c r="F237" s="86">
        <v>5</v>
      </c>
      <c r="G237" s="17">
        <f t="shared" si="52"/>
        <v>62873.687455641266</v>
      </c>
      <c r="H237" s="17">
        <v>0</v>
      </c>
      <c r="I237" s="17">
        <f>E237*0.75</f>
        <v>62873.687455641266</v>
      </c>
      <c r="J237" s="12">
        <f t="shared" si="53"/>
        <v>0.75</v>
      </c>
      <c r="K237" s="9"/>
      <c r="L237" s="9"/>
      <c r="M237" s="9"/>
      <c r="N237" s="9"/>
    </row>
    <row r="238" spans="1:14" hidden="1" outlineLevel="1">
      <c r="A238">
        <v>22</v>
      </c>
      <c r="B238" s="3" t="s">
        <v>40</v>
      </c>
      <c r="C238" s="9">
        <v>2206</v>
      </c>
      <c r="D238" s="3" t="s">
        <v>258</v>
      </c>
      <c r="E238" s="16">
        <v>9470.422063803866</v>
      </c>
      <c r="F238" s="86">
        <v>4</v>
      </c>
      <c r="G238" s="17">
        <f t="shared" si="52"/>
        <v>5682.2532382823192</v>
      </c>
      <c r="H238" s="17">
        <v>0</v>
      </c>
      <c r="I238" s="17">
        <f t="shared" ref="I238:I241" si="63">E238*0.6</f>
        <v>5682.2532382823192</v>
      </c>
      <c r="J238" s="12">
        <f t="shared" si="53"/>
        <v>0.6</v>
      </c>
      <c r="K238" s="9"/>
      <c r="L238" s="9"/>
      <c r="M238" s="9"/>
      <c r="N238" s="9"/>
    </row>
    <row r="239" spans="1:14" collapsed="1">
      <c r="A239">
        <v>22</v>
      </c>
      <c r="B239" s="3" t="s">
        <v>40</v>
      </c>
      <c r="C239" s="9" t="s">
        <v>352</v>
      </c>
      <c r="D239" s="3" t="s">
        <v>354</v>
      </c>
      <c r="E239" s="16">
        <f>SUM(E224:E238)</f>
        <v>858662.00484319567</v>
      </c>
      <c r="F239" s="86"/>
      <c r="G239" s="88">
        <f>SUM(G224:G238)</f>
        <v>540153.16160778143</v>
      </c>
      <c r="H239" s="88">
        <f t="shared" ref="H239:I239" si="64">SUM(H224:H238)</f>
        <v>0</v>
      </c>
      <c r="I239" s="88">
        <f t="shared" si="64"/>
        <v>540153.16160778143</v>
      </c>
      <c r="J239" s="89">
        <f t="shared" si="53"/>
        <v>0.62906377429198268</v>
      </c>
      <c r="K239" s="9"/>
      <c r="L239" s="9"/>
      <c r="M239" s="9"/>
      <c r="N239" s="9"/>
    </row>
    <row r="240" spans="1:14" hidden="1" outlineLevel="1">
      <c r="A240">
        <v>23</v>
      </c>
      <c r="B240" s="3" t="s">
        <v>0</v>
      </c>
      <c r="C240" s="9">
        <v>2308</v>
      </c>
      <c r="D240" s="3" t="s">
        <v>259</v>
      </c>
      <c r="E240" s="16">
        <v>115433.43335325114</v>
      </c>
      <c r="F240" s="86">
        <v>4</v>
      </c>
      <c r="G240" s="17">
        <f t="shared" si="52"/>
        <v>69260.060011950685</v>
      </c>
      <c r="H240" s="17">
        <v>0</v>
      </c>
      <c r="I240" s="17">
        <f t="shared" si="63"/>
        <v>69260.060011950685</v>
      </c>
      <c r="J240" s="12">
        <f t="shared" si="53"/>
        <v>0.6</v>
      </c>
      <c r="K240" s="9"/>
      <c r="L240" s="9"/>
      <c r="M240" s="9"/>
      <c r="N240" s="9"/>
    </row>
    <row r="241" spans="1:14" hidden="1" outlineLevel="1">
      <c r="A241">
        <v>23</v>
      </c>
      <c r="B241" s="3" t="s">
        <v>0</v>
      </c>
      <c r="C241" s="9">
        <v>2309</v>
      </c>
      <c r="D241" s="3" t="s">
        <v>260</v>
      </c>
      <c r="E241" s="16">
        <v>79595.913469827763</v>
      </c>
      <c r="F241" s="86">
        <v>4</v>
      </c>
      <c r="G241" s="17">
        <f t="shared" si="52"/>
        <v>47757.548081896653</v>
      </c>
      <c r="H241" s="17">
        <v>0</v>
      </c>
      <c r="I241" s="17">
        <f t="shared" si="63"/>
        <v>47757.548081896653</v>
      </c>
      <c r="J241" s="12">
        <f t="shared" si="53"/>
        <v>0.6</v>
      </c>
      <c r="K241" s="9"/>
      <c r="L241" s="9"/>
      <c r="M241" s="9"/>
      <c r="N241" s="9"/>
    </row>
    <row r="242" spans="1:14" hidden="1" outlineLevel="1">
      <c r="A242">
        <v>23</v>
      </c>
      <c r="B242" s="3" t="s">
        <v>0</v>
      </c>
      <c r="C242" s="9">
        <v>2315</v>
      </c>
      <c r="D242" s="3" t="s">
        <v>261</v>
      </c>
      <c r="E242" s="16">
        <v>45257.614001226888</v>
      </c>
      <c r="F242" s="86">
        <v>3</v>
      </c>
      <c r="G242" s="17">
        <f t="shared" si="52"/>
        <v>20365.926300552099</v>
      </c>
      <c r="H242" s="17">
        <f t="shared" ref="H242:H243" si="65">E242*0.45</f>
        <v>20365.926300552099</v>
      </c>
      <c r="I242" s="17">
        <v>0</v>
      </c>
      <c r="J242" s="12">
        <f t="shared" si="53"/>
        <v>0.45</v>
      </c>
      <c r="K242" s="9"/>
      <c r="L242" s="9"/>
      <c r="M242" s="9"/>
      <c r="N242" s="9"/>
    </row>
    <row r="243" spans="1:14" hidden="1" outlineLevel="1">
      <c r="A243">
        <v>23</v>
      </c>
      <c r="B243" s="3" t="s">
        <v>0</v>
      </c>
      <c r="C243" s="9">
        <v>2302</v>
      </c>
      <c r="D243" s="3" t="s">
        <v>262</v>
      </c>
      <c r="E243" s="16">
        <v>113216.45972500501</v>
      </c>
      <c r="F243" s="86">
        <v>3</v>
      </c>
      <c r="G243" s="17">
        <f t="shared" si="52"/>
        <v>50947.406876252258</v>
      </c>
      <c r="H243" s="17">
        <f t="shared" si="65"/>
        <v>50947.406876252258</v>
      </c>
      <c r="I243" s="17">
        <v>0</v>
      </c>
      <c r="J243" s="12">
        <f t="shared" si="53"/>
        <v>0.45</v>
      </c>
      <c r="K243" s="9"/>
      <c r="L243" s="9"/>
      <c r="M243" s="9"/>
      <c r="N243" s="9"/>
    </row>
    <row r="244" spans="1:14" hidden="1" outlineLevel="1">
      <c r="A244">
        <v>23</v>
      </c>
      <c r="B244" s="3" t="s">
        <v>0</v>
      </c>
      <c r="C244" s="9">
        <v>2313</v>
      </c>
      <c r="D244" s="3" t="s">
        <v>263</v>
      </c>
      <c r="E244" s="16">
        <v>52325.004457794304</v>
      </c>
      <c r="F244" s="86">
        <v>4</v>
      </c>
      <c r="G244" s="17">
        <f t="shared" si="52"/>
        <v>31395.00267467658</v>
      </c>
      <c r="H244" s="17">
        <v>0</v>
      </c>
      <c r="I244" s="17">
        <f t="shared" ref="I244:I246" si="66">E244*0.6</f>
        <v>31395.00267467658</v>
      </c>
      <c r="J244" s="12">
        <f t="shared" si="53"/>
        <v>0.6</v>
      </c>
      <c r="K244" s="9"/>
      <c r="L244" s="9"/>
      <c r="M244" s="9"/>
      <c r="N244" s="9"/>
    </row>
    <row r="245" spans="1:14" hidden="1" outlineLevel="1">
      <c r="A245">
        <v>23</v>
      </c>
      <c r="B245" s="3" t="s">
        <v>0</v>
      </c>
      <c r="C245" s="9">
        <v>2314</v>
      </c>
      <c r="D245" s="3" t="s">
        <v>264</v>
      </c>
      <c r="E245" s="16">
        <v>27897.906187527165</v>
      </c>
      <c r="F245" s="86">
        <v>4</v>
      </c>
      <c r="G245" s="17">
        <f t="shared" si="52"/>
        <v>16738.743712516298</v>
      </c>
      <c r="H245" s="17">
        <v>0</v>
      </c>
      <c r="I245" s="17">
        <f t="shared" si="66"/>
        <v>16738.743712516298</v>
      </c>
      <c r="J245" s="12">
        <f t="shared" si="53"/>
        <v>0.6</v>
      </c>
      <c r="K245" s="9"/>
      <c r="L245" s="9"/>
      <c r="M245" s="9"/>
      <c r="N245" s="9"/>
    </row>
    <row r="246" spans="1:14" hidden="1" outlineLevel="1">
      <c r="A246">
        <v>23</v>
      </c>
      <c r="B246" s="3" t="s">
        <v>0</v>
      </c>
      <c r="C246" s="9">
        <v>2304</v>
      </c>
      <c r="D246" s="3" t="s">
        <v>265</v>
      </c>
      <c r="E246" s="16">
        <v>94333.931187333597</v>
      </c>
      <c r="F246" s="86">
        <v>4</v>
      </c>
      <c r="G246" s="17">
        <f t="shared" si="52"/>
        <v>56600.358712400157</v>
      </c>
      <c r="H246" s="17">
        <v>0</v>
      </c>
      <c r="I246" s="17">
        <f t="shared" si="66"/>
        <v>56600.358712400157</v>
      </c>
      <c r="J246" s="12">
        <f t="shared" si="53"/>
        <v>0.6</v>
      </c>
      <c r="K246" s="9"/>
      <c r="L246" s="9"/>
      <c r="M246" s="9"/>
      <c r="N246" s="9"/>
    </row>
    <row r="247" spans="1:14" hidden="1" outlineLevel="1">
      <c r="A247">
        <v>23</v>
      </c>
      <c r="B247" s="3" t="s">
        <v>0</v>
      </c>
      <c r="C247" s="9">
        <v>2307</v>
      </c>
      <c r="D247" s="3" t="s">
        <v>266</v>
      </c>
      <c r="E247" s="16">
        <v>148443.07636877993</v>
      </c>
      <c r="F247" s="86">
        <v>3</v>
      </c>
      <c r="G247" s="17">
        <f t="shared" si="52"/>
        <v>66799.384365950973</v>
      </c>
      <c r="H247" s="17">
        <f t="shared" ref="H247:H248" si="67">E247*0.45</f>
        <v>66799.384365950973</v>
      </c>
      <c r="I247" s="17">
        <v>0</v>
      </c>
      <c r="J247" s="12">
        <f t="shared" si="53"/>
        <v>0.45</v>
      </c>
      <c r="K247" s="9"/>
      <c r="L247" s="9"/>
      <c r="M247" s="9"/>
      <c r="N247" s="9"/>
    </row>
    <row r="248" spans="1:14" hidden="1" outlineLevel="1">
      <c r="A248">
        <v>23</v>
      </c>
      <c r="B248" s="3" t="s">
        <v>0</v>
      </c>
      <c r="C248" s="9">
        <v>2306</v>
      </c>
      <c r="D248" s="3" t="s">
        <v>267</v>
      </c>
      <c r="E248" s="16">
        <v>38241.851907969423</v>
      </c>
      <c r="F248" s="86">
        <v>3</v>
      </c>
      <c r="G248" s="17">
        <f t="shared" si="52"/>
        <v>17208.833358586242</v>
      </c>
      <c r="H248" s="17">
        <f t="shared" si="67"/>
        <v>17208.833358586242</v>
      </c>
      <c r="I248" s="17">
        <v>0</v>
      </c>
      <c r="J248" s="12">
        <f t="shared" si="53"/>
        <v>0.45</v>
      </c>
      <c r="K248" s="9"/>
      <c r="L248" s="9"/>
      <c r="M248" s="9"/>
      <c r="N248" s="9"/>
    </row>
    <row r="249" spans="1:14" hidden="1" outlineLevel="1">
      <c r="A249">
        <v>23</v>
      </c>
      <c r="B249" s="3" t="s">
        <v>0</v>
      </c>
      <c r="C249" s="9">
        <v>2301</v>
      </c>
      <c r="D249" s="3" t="s">
        <v>268</v>
      </c>
      <c r="E249" s="16">
        <v>172233.29625700437</v>
      </c>
      <c r="F249" s="86">
        <v>4</v>
      </c>
      <c r="G249" s="17">
        <f t="shared" si="52"/>
        <v>103339.97775420263</v>
      </c>
      <c r="H249" s="17">
        <v>0</v>
      </c>
      <c r="I249" s="17">
        <f t="shared" ref="I249:I250" si="68">E249*0.6</f>
        <v>103339.97775420263</v>
      </c>
      <c r="J249" s="12">
        <f t="shared" si="53"/>
        <v>0.6</v>
      </c>
      <c r="K249" s="9"/>
      <c r="L249" s="9"/>
      <c r="M249" s="9"/>
      <c r="N249" s="9"/>
    </row>
    <row r="250" spans="1:14" hidden="1" outlineLevel="1">
      <c r="A250">
        <v>23</v>
      </c>
      <c r="B250" s="3" t="s">
        <v>0</v>
      </c>
      <c r="C250" s="9">
        <v>2316</v>
      </c>
      <c r="D250" s="3" t="s">
        <v>269</v>
      </c>
      <c r="E250" s="16">
        <v>64509.109830523681</v>
      </c>
      <c r="F250" s="86">
        <v>4</v>
      </c>
      <c r="G250" s="17">
        <f t="shared" si="52"/>
        <v>38705.465898314207</v>
      </c>
      <c r="H250" s="17">
        <v>0</v>
      </c>
      <c r="I250" s="17">
        <f t="shared" si="68"/>
        <v>38705.465898314207</v>
      </c>
      <c r="J250" s="12">
        <f t="shared" si="53"/>
        <v>0.6</v>
      </c>
      <c r="K250" s="9"/>
      <c r="L250" s="9"/>
      <c r="M250" s="9"/>
      <c r="N250" s="9"/>
    </row>
    <row r="251" spans="1:14" hidden="1" outlineLevel="1">
      <c r="A251">
        <v>23</v>
      </c>
      <c r="B251" s="3" t="s">
        <v>0</v>
      </c>
      <c r="C251" s="9">
        <v>2312</v>
      </c>
      <c r="D251" s="3" t="s">
        <v>270</v>
      </c>
      <c r="E251" s="16">
        <v>41655.668707683399</v>
      </c>
      <c r="F251" s="86">
        <v>3</v>
      </c>
      <c r="G251" s="17">
        <f t="shared" si="52"/>
        <v>18745.050918457531</v>
      </c>
      <c r="H251" s="17">
        <f>E251*0.45</f>
        <v>18745.050918457531</v>
      </c>
      <c r="I251" s="17">
        <v>0</v>
      </c>
      <c r="J251" s="12">
        <f t="shared" si="53"/>
        <v>0.45000000000000007</v>
      </c>
      <c r="K251" s="9"/>
      <c r="L251" s="9"/>
      <c r="M251" s="9"/>
      <c r="N251" s="9"/>
    </row>
    <row r="252" spans="1:14" hidden="1" outlineLevel="1">
      <c r="A252">
        <v>23</v>
      </c>
      <c r="B252" s="3" t="s">
        <v>0</v>
      </c>
      <c r="C252" s="9">
        <v>2310</v>
      </c>
      <c r="D252" s="3" t="s">
        <v>271</v>
      </c>
      <c r="E252" s="16">
        <v>110471.14397445641</v>
      </c>
      <c r="F252" s="86">
        <v>4</v>
      </c>
      <c r="G252" s="17">
        <f t="shared" si="52"/>
        <v>66282.686384673842</v>
      </c>
      <c r="H252" s="17">
        <v>0</v>
      </c>
      <c r="I252" s="17">
        <f>E252*0.6</f>
        <v>66282.686384673842</v>
      </c>
      <c r="J252" s="12">
        <f t="shared" si="53"/>
        <v>0.6</v>
      </c>
      <c r="K252" s="9"/>
      <c r="L252" s="9"/>
      <c r="M252" s="9"/>
      <c r="N252" s="9"/>
    </row>
    <row r="253" spans="1:14" hidden="1" outlineLevel="1">
      <c r="A253">
        <v>23</v>
      </c>
      <c r="B253" s="3" t="s">
        <v>0</v>
      </c>
      <c r="C253" s="9">
        <v>2303</v>
      </c>
      <c r="D253" s="3" t="s">
        <v>272</v>
      </c>
      <c r="E253" s="16">
        <v>23668.184888699863</v>
      </c>
      <c r="F253" s="86">
        <v>3</v>
      </c>
      <c r="G253" s="17">
        <f t="shared" si="52"/>
        <v>10650.683199914938</v>
      </c>
      <c r="H253" s="17">
        <f t="shared" ref="H253:H254" si="69">E253*0.45</f>
        <v>10650.683199914938</v>
      </c>
      <c r="I253" s="17">
        <v>0</v>
      </c>
      <c r="J253" s="12">
        <f t="shared" si="53"/>
        <v>0.45</v>
      </c>
      <c r="K253" s="9"/>
      <c r="L253" s="9"/>
      <c r="M253" s="9"/>
      <c r="N253" s="9"/>
    </row>
    <row r="254" spans="1:14" hidden="1" outlineLevel="1">
      <c r="A254">
        <v>23</v>
      </c>
      <c r="B254" s="3" t="s">
        <v>0</v>
      </c>
      <c r="C254" s="9">
        <v>2311</v>
      </c>
      <c r="D254" s="3" t="s">
        <v>273</v>
      </c>
      <c r="E254" s="16">
        <v>44458.148851760023</v>
      </c>
      <c r="F254" s="86">
        <v>3</v>
      </c>
      <c r="G254" s="17">
        <f t="shared" si="52"/>
        <v>20006.166983292012</v>
      </c>
      <c r="H254" s="17">
        <f t="shared" si="69"/>
        <v>20006.166983292012</v>
      </c>
      <c r="I254" s="17">
        <v>0</v>
      </c>
      <c r="J254" s="12">
        <f t="shared" si="53"/>
        <v>0.45000000000000007</v>
      </c>
      <c r="K254" s="9"/>
      <c r="L254" s="9"/>
      <c r="M254" s="9"/>
      <c r="N254" s="9"/>
    </row>
    <row r="255" spans="1:14" hidden="1" outlineLevel="1">
      <c r="A255">
        <v>23</v>
      </c>
      <c r="B255" s="3" t="s">
        <v>0</v>
      </c>
      <c r="C255" s="9">
        <v>2305</v>
      </c>
      <c r="D255" s="3" t="s">
        <v>274</v>
      </c>
      <c r="E255" s="16">
        <v>325659.63174258691</v>
      </c>
      <c r="F255" s="86">
        <v>4</v>
      </c>
      <c r="G255" s="17">
        <f t="shared" si="52"/>
        <v>195395.77904555213</v>
      </c>
      <c r="H255" s="17">
        <v>0</v>
      </c>
      <c r="I255" s="17">
        <f>E255*0.6</f>
        <v>195395.77904555213</v>
      </c>
      <c r="J255" s="12">
        <f t="shared" si="53"/>
        <v>0.6</v>
      </c>
      <c r="K255" s="9"/>
      <c r="L255" s="9"/>
      <c r="M255" s="9"/>
      <c r="N255" s="9"/>
    </row>
    <row r="256" spans="1:14" collapsed="1">
      <c r="A256">
        <v>23</v>
      </c>
      <c r="B256" s="3" t="s">
        <v>0</v>
      </c>
      <c r="C256" s="9" t="s">
        <v>352</v>
      </c>
      <c r="D256" s="3" t="s">
        <v>354</v>
      </c>
      <c r="E256" s="16">
        <f>SUM(E240:E255)</f>
        <v>1497400.3749114298</v>
      </c>
      <c r="F256" s="86"/>
      <c r="G256" s="88">
        <f>SUM(G240:G255)</f>
        <v>830199.07427918923</v>
      </c>
      <c r="H256" s="88">
        <f t="shared" ref="H256:I256" si="70">SUM(H240:H255)</f>
        <v>204723.45200300604</v>
      </c>
      <c r="I256" s="88">
        <f t="shared" si="70"/>
        <v>625475.62227618322</v>
      </c>
      <c r="J256" s="89">
        <f t="shared" si="53"/>
        <v>0.55442691760264518</v>
      </c>
      <c r="K256" s="9"/>
      <c r="L256" s="9"/>
      <c r="M256" s="9"/>
      <c r="N256" s="9"/>
    </row>
    <row r="257" spans="1:14" hidden="1" outlineLevel="1">
      <c r="A257">
        <v>24</v>
      </c>
      <c r="B257" s="3" t="s">
        <v>41</v>
      </c>
      <c r="C257" s="9">
        <v>2404</v>
      </c>
      <c r="D257" s="3" t="s">
        <v>275</v>
      </c>
      <c r="E257" s="16">
        <v>114370.46443246285</v>
      </c>
      <c r="F257" s="86">
        <v>4</v>
      </c>
      <c r="G257" s="17">
        <f t="shared" si="52"/>
        <v>68622.278659477699</v>
      </c>
      <c r="H257" s="17">
        <v>0</v>
      </c>
      <c r="I257" s="17">
        <f>E257*0.6</f>
        <v>68622.278659477699</v>
      </c>
      <c r="J257" s="12">
        <f t="shared" si="53"/>
        <v>0.6</v>
      </c>
      <c r="K257" s="9"/>
      <c r="L257" s="9"/>
      <c r="M257" s="9"/>
      <c r="N257" s="9"/>
    </row>
    <row r="258" spans="1:14" hidden="1" outlineLevel="1">
      <c r="A258">
        <v>24</v>
      </c>
      <c r="B258" s="3" t="s">
        <v>41</v>
      </c>
      <c r="C258" s="9">
        <v>2403</v>
      </c>
      <c r="D258" s="3" t="s">
        <v>276</v>
      </c>
      <c r="E258" s="16">
        <v>149445.68621495151</v>
      </c>
      <c r="F258" s="86">
        <v>3</v>
      </c>
      <c r="G258" s="17">
        <f t="shared" si="52"/>
        <v>67250.558796728175</v>
      </c>
      <c r="H258" s="17">
        <f t="shared" ref="H258:H259" si="71">E258*0.45</f>
        <v>67250.558796728175</v>
      </c>
      <c r="I258" s="17">
        <v>0</v>
      </c>
      <c r="J258" s="12">
        <f t="shared" si="53"/>
        <v>0.44999999999999996</v>
      </c>
      <c r="K258" s="9"/>
      <c r="L258" s="9"/>
      <c r="M258" s="9"/>
      <c r="N258" s="9"/>
    </row>
    <row r="259" spans="1:14" hidden="1" outlineLevel="1">
      <c r="A259">
        <v>24</v>
      </c>
      <c r="B259" s="3" t="s">
        <v>41</v>
      </c>
      <c r="C259" s="9">
        <v>2406</v>
      </c>
      <c r="D259" s="3" t="s">
        <v>277</v>
      </c>
      <c r="E259" s="16">
        <v>75188.492999818656</v>
      </c>
      <c r="F259" s="86">
        <v>3</v>
      </c>
      <c r="G259" s="17">
        <f t="shared" si="52"/>
        <v>33834.821849918393</v>
      </c>
      <c r="H259" s="17">
        <f t="shared" si="71"/>
        <v>33834.821849918393</v>
      </c>
      <c r="I259" s="17">
        <v>0</v>
      </c>
      <c r="J259" s="12">
        <f t="shared" si="53"/>
        <v>0.44999999999999996</v>
      </c>
      <c r="K259" s="9"/>
      <c r="L259" s="9"/>
      <c r="M259" s="9"/>
      <c r="N259" s="9"/>
    </row>
    <row r="260" spans="1:14" hidden="1" outlineLevel="1">
      <c r="A260">
        <v>24</v>
      </c>
      <c r="B260" s="3" t="s">
        <v>41</v>
      </c>
      <c r="C260" s="9">
        <v>2402</v>
      </c>
      <c r="D260" s="3" t="s">
        <v>278</v>
      </c>
      <c r="E260" s="16">
        <v>155550.65999919691</v>
      </c>
      <c r="F260" s="86">
        <v>4</v>
      </c>
      <c r="G260" s="17">
        <f t="shared" ref="G260:G323" si="72">H260+I260</f>
        <v>93330.39599951815</v>
      </c>
      <c r="H260" s="17">
        <v>0</v>
      </c>
      <c r="I260" s="17">
        <f t="shared" ref="I260:I261" si="73">E260*0.6</f>
        <v>93330.39599951815</v>
      </c>
      <c r="J260" s="12">
        <f t="shared" ref="J260:J323" si="74">G260/E260</f>
        <v>0.6</v>
      </c>
      <c r="K260" s="9"/>
      <c r="L260" s="9"/>
      <c r="M260" s="9"/>
      <c r="N260" s="9"/>
    </row>
    <row r="261" spans="1:14" hidden="1" outlineLevel="1">
      <c r="A261">
        <v>24</v>
      </c>
      <c r="B261" s="3" t="s">
        <v>41</v>
      </c>
      <c r="C261" s="9">
        <v>2405</v>
      </c>
      <c r="D261" s="3" t="s">
        <v>279</v>
      </c>
      <c r="E261" s="16">
        <v>84156.72742054578</v>
      </c>
      <c r="F261" s="86">
        <v>4</v>
      </c>
      <c r="G261" s="17">
        <f t="shared" si="72"/>
        <v>50494.036452327469</v>
      </c>
      <c r="H261" s="17">
        <v>0</v>
      </c>
      <c r="I261" s="17">
        <f t="shared" si="73"/>
        <v>50494.036452327469</v>
      </c>
      <c r="J261" s="12">
        <f t="shared" si="74"/>
        <v>0.6</v>
      </c>
      <c r="K261" s="9"/>
      <c r="L261" s="9"/>
      <c r="M261" s="9"/>
      <c r="N261" s="9"/>
    </row>
    <row r="262" spans="1:14" hidden="1" outlineLevel="1">
      <c r="A262">
        <v>24</v>
      </c>
      <c r="B262" s="3" t="s">
        <v>41</v>
      </c>
      <c r="C262" s="9">
        <v>2407</v>
      </c>
      <c r="D262" s="3" t="s">
        <v>280</v>
      </c>
      <c r="E262" s="16">
        <v>117449.49729221188</v>
      </c>
      <c r="F262" s="86">
        <v>3</v>
      </c>
      <c r="G262" s="17">
        <f t="shared" si="72"/>
        <v>52852.273781495343</v>
      </c>
      <c r="H262" s="17">
        <f>E262*0.45</f>
        <v>52852.273781495343</v>
      </c>
      <c r="I262" s="17">
        <v>0</v>
      </c>
      <c r="J262" s="12">
        <f t="shared" si="74"/>
        <v>0.45</v>
      </c>
      <c r="K262" s="9"/>
      <c r="L262" s="9"/>
      <c r="M262" s="9"/>
      <c r="N262" s="9"/>
    </row>
    <row r="263" spans="1:14" hidden="1" outlineLevel="1">
      <c r="A263">
        <v>24</v>
      </c>
      <c r="B263" s="3" t="s">
        <v>41</v>
      </c>
      <c r="C263" s="9">
        <v>2401</v>
      </c>
      <c r="D263" s="3" t="s">
        <v>281</v>
      </c>
      <c r="E263" s="16">
        <v>124274.48366936859</v>
      </c>
      <c r="F263" s="86">
        <v>4</v>
      </c>
      <c r="G263" s="17">
        <f t="shared" si="72"/>
        <v>74564.690201621153</v>
      </c>
      <c r="H263" s="17">
        <v>0</v>
      </c>
      <c r="I263" s="17">
        <f>E263*0.6</f>
        <v>74564.690201621153</v>
      </c>
      <c r="J263" s="12">
        <f t="shared" si="74"/>
        <v>0.6</v>
      </c>
      <c r="K263" s="9"/>
      <c r="L263" s="9"/>
      <c r="M263" s="9"/>
      <c r="N263" s="9"/>
    </row>
    <row r="264" spans="1:14" hidden="1" outlineLevel="1">
      <c r="A264">
        <v>24</v>
      </c>
      <c r="B264" s="3" t="s">
        <v>41</v>
      </c>
      <c r="C264" s="9">
        <v>2408</v>
      </c>
      <c r="D264" s="3" t="s">
        <v>282</v>
      </c>
      <c r="E264" s="16">
        <v>66711.987971443596</v>
      </c>
      <c r="F264" s="86">
        <v>3</v>
      </c>
      <c r="G264" s="17">
        <f t="shared" si="72"/>
        <v>30020.394587149618</v>
      </c>
      <c r="H264" s="17">
        <f>E264*0.45</f>
        <v>30020.394587149618</v>
      </c>
      <c r="I264" s="17">
        <v>0</v>
      </c>
      <c r="J264" s="12">
        <f t="shared" si="74"/>
        <v>0.45</v>
      </c>
      <c r="K264" s="9"/>
      <c r="L264" s="9"/>
      <c r="M264" s="9"/>
      <c r="N264" s="9"/>
    </row>
    <row r="265" spans="1:14" collapsed="1">
      <c r="A265">
        <v>24</v>
      </c>
      <c r="B265" s="3" t="s">
        <v>41</v>
      </c>
      <c r="C265" s="9" t="s">
        <v>352</v>
      </c>
      <c r="D265" s="3" t="s">
        <v>354</v>
      </c>
      <c r="E265" s="16">
        <f>SUM(E257:E264)</f>
        <v>887147.99999999965</v>
      </c>
      <c r="F265" s="86"/>
      <c r="G265" s="88">
        <f>SUM(G257:G264)</f>
        <v>470969.45032823598</v>
      </c>
      <c r="H265" s="88">
        <f t="shared" ref="H265:I265" si="75">SUM(H257:H264)</f>
        <v>183958.04901529153</v>
      </c>
      <c r="I265" s="88">
        <f t="shared" si="75"/>
        <v>287011.40131294448</v>
      </c>
      <c r="J265" s="89">
        <f t="shared" si="74"/>
        <v>0.53088036080590406</v>
      </c>
      <c r="K265" s="9"/>
      <c r="L265" s="9"/>
      <c r="M265" s="9"/>
      <c r="N265" s="9"/>
    </row>
    <row r="266" spans="1:14" hidden="1" outlineLevel="1">
      <c r="A266">
        <v>25</v>
      </c>
      <c r="B266" s="3" t="s">
        <v>42</v>
      </c>
      <c r="C266" s="9">
        <v>2514</v>
      </c>
      <c r="D266" s="3" t="s">
        <v>283</v>
      </c>
      <c r="E266" s="16">
        <v>34870.145570218388</v>
      </c>
      <c r="F266" s="86">
        <v>4</v>
      </c>
      <c r="G266" s="17">
        <f t="shared" si="72"/>
        <v>20922.087342131032</v>
      </c>
      <c r="H266" s="17">
        <v>0</v>
      </c>
      <c r="I266" s="17">
        <f t="shared" ref="I266:I267" si="76">E266*0.6</f>
        <v>20922.087342131032</v>
      </c>
      <c r="J266" s="12">
        <f t="shared" si="74"/>
        <v>0.6</v>
      </c>
      <c r="K266" s="9"/>
      <c r="L266" s="9"/>
      <c r="M266" s="9"/>
      <c r="N266" s="9"/>
    </row>
    <row r="267" spans="1:14" hidden="1" outlineLevel="1">
      <c r="A267">
        <v>25</v>
      </c>
      <c r="B267" s="3" t="s">
        <v>42</v>
      </c>
      <c r="C267" s="9">
        <v>2501</v>
      </c>
      <c r="D267" s="3" t="s">
        <v>284</v>
      </c>
      <c r="E267" s="16">
        <v>72722.123667215885</v>
      </c>
      <c r="F267" s="86">
        <v>4</v>
      </c>
      <c r="G267" s="17">
        <f t="shared" si="72"/>
        <v>43633.274200329528</v>
      </c>
      <c r="H267" s="17">
        <v>0</v>
      </c>
      <c r="I267" s="17">
        <f t="shared" si="76"/>
        <v>43633.274200329528</v>
      </c>
      <c r="J267" s="12">
        <f t="shared" si="74"/>
        <v>0.6</v>
      </c>
      <c r="K267" s="9"/>
      <c r="L267" s="9"/>
      <c r="M267" s="9"/>
      <c r="N267" s="9"/>
    </row>
    <row r="268" spans="1:14" hidden="1" outlineLevel="1">
      <c r="A268">
        <v>25</v>
      </c>
      <c r="B268" s="3" t="s">
        <v>42</v>
      </c>
      <c r="C268" s="9">
        <v>2513</v>
      </c>
      <c r="D268" s="3" t="s">
        <v>285</v>
      </c>
      <c r="E268" s="16">
        <v>67767.885825923469</v>
      </c>
      <c r="F268" s="86">
        <v>5</v>
      </c>
      <c r="G268" s="17">
        <f t="shared" si="72"/>
        <v>50825.914369442602</v>
      </c>
      <c r="H268" s="17">
        <v>0</v>
      </c>
      <c r="I268" s="17">
        <f>E268*0.75</f>
        <v>50825.914369442602</v>
      </c>
      <c r="J268" s="12">
        <f t="shared" si="74"/>
        <v>0.75</v>
      </c>
      <c r="K268" s="9"/>
      <c r="L268" s="9"/>
      <c r="M268" s="9"/>
      <c r="N268" s="9"/>
    </row>
    <row r="269" spans="1:14" hidden="1" outlineLevel="1">
      <c r="A269">
        <v>25</v>
      </c>
      <c r="B269" s="3" t="s">
        <v>42</v>
      </c>
      <c r="C269" s="9">
        <v>2503</v>
      </c>
      <c r="D269" s="3" t="s">
        <v>286</v>
      </c>
      <c r="E269" s="16">
        <v>52482.585698094976</v>
      </c>
      <c r="F269" s="86">
        <v>4</v>
      </c>
      <c r="G269" s="17">
        <f t="shared" si="72"/>
        <v>31489.551418856983</v>
      </c>
      <c r="H269" s="17">
        <v>0</v>
      </c>
      <c r="I269" s="17">
        <f>E269*0.6</f>
        <v>31489.551418856983</v>
      </c>
      <c r="J269" s="12">
        <f t="shared" si="74"/>
        <v>0.6</v>
      </c>
      <c r="K269" s="9"/>
      <c r="L269" s="9"/>
      <c r="M269" s="9"/>
      <c r="N269" s="9"/>
    </row>
    <row r="270" spans="1:14" hidden="1" outlineLevel="1">
      <c r="A270">
        <v>25</v>
      </c>
      <c r="B270" s="3" t="s">
        <v>42</v>
      </c>
      <c r="C270" s="9">
        <v>2512</v>
      </c>
      <c r="D270" s="3" t="s">
        <v>287</v>
      </c>
      <c r="E270" s="16">
        <v>83662.297033553128</v>
      </c>
      <c r="F270" s="86">
        <v>3</v>
      </c>
      <c r="G270" s="17">
        <f t="shared" si="72"/>
        <v>37648.033665098912</v>
      </c>
      <c r="H270" s="17">
        <f>E270*0.45</f>
        <v>37648.033665098912</v>
      </c>
      <c r="I270" s="17">
        <v>0</v>
      </c>
      <c r="J270" s="12">
        <f t="shared" si="74"/>
        <v>0.45000000000000007</v>
      </c>
      <c r="K270" s="9"/>
      <c r="L270" s="9"/>
      <c r="M270" s="9"/>
      <c r="N270" s="9"/>
    </row>
    <row r="271" spans="1:14" hidden="1" outlineLevel="1">
      <c r="A271">
        <v>25</v>
      </c>
      <c r="B271" s="3" t="s">
        <v>42</v>
      </c>
      <c r="C271" s="9">
        <v>2508</v>
      </c>
      <c r="D271" s="3" t="s">
        <v>288</v>
      </c>
      <c r="E271" s="16">
        <v>37705.475256644575</v>
      </c>
      <c r="F271" s="86">
        <v>4</v>
      </c>
      <c r="G271" s="17">
        <f t="shared" si="72"/>
        <v>22623.285153986744</v>
      </c>
      <c r="H271" s="17">
        <v>0</v>
      </c>
      <c r="I271" s="17">
        <f t="shared" ref="I271:I272" si="77">E271*0.6</f>
        <v>22623.285153986744</v>
      </c>
      <c r="J271" s="12">
        <f t="shared" si="74"/>
        <v>0.6</v>
      </c>
      <c r="K271" s="9"/>
      <c r="L271" s="9"/>
      <c r="M271" s="9"/>
      <c r="N271" s="9"/>
    </row>
    <row r="272" spans="1:14" hidden="1" outlineLevel="1">
      <c r="A272">
        <v>25</v>
      </c>
      <c r="B272" s="3" t="s">
        <v>42</v>
      </c>
      <c r="C272" s="9">
        <v>2509</v>
      </c>
      <c r="D272" s="3" t="s">
        <v>289</v>
      </c>
      <c r="E272" s="16">
        <v>35662.193525069597</v>
      </c>
      <c r="F272" s="86">
        <v>4</v>
      </c>
      <c r="G272" s="17">
        <f t="shared" si="72"/>
        <v>21397.316115041758</v>
      </c>
      <c r="H272" s="17">
        <v>0</v>
      </c>
      <c r="I272" s="17">
        <f t="shared" si="77"/>
        <v>21397.316115041758</v>
      </c>
      <c r="J272" s="12">
        <f t="shared" si="74"/>
        <v>0.6</v>
      </c>
      <c r="K272" s="9"/>
      <c r="L272" s="9"/>
      <c r="M272" s="9"/>
      <c r="N272" s="9"/>
    </row>
    <row r="273" spans="1:14" hidden="1" outlineLevel="1">
      <c r="A273">
        <v>25</v>
      </c>
      <c r="B273" s="3" t="s">
        <v>42</v>
      </c>
      <c r="C273" s="9">
        <v>2510</v>
      </c>
      <c r="D273" s="3" t="s">
        <v>290</v>
      </c>
      <c r="E273" s="16">
        <v>117462.00030407961</v>
      </c>
      <c r="F273" s="86">
        <v>3</v>
      </c>
      <c r="G273" s="17">
        <f t="shared" si="72"/>
        <v>52857.900136835829</v>
      </c>
      <c r="H273" s="17">
        <f t="shared" ref="H273:H275" si="78">E273*0.45</f>
        <v>52857.900136835829</v>
      </c>
      <c r="I273" s="17">
        <v>0</v>
      </c>
      <c r="J273" s="12">
        <f t="shared" si="74"/>
        <v>0.45</v>
      </c>
      <c r="K273" s="9"/>
      <c r="L273" s="9"/>
      <c r="M273" s="9"/>
      <c r="N273" s="9"/>
    </row>
    <row r="274" spans="1:14" hidden="1" outlineLevel="1">
      <c r="A274">
        <v>25</v>
      </c>
      <c r="B274" s="3" t="s">
        <v>42</v>
      </c>
      <c r="C274" s="9">
        <v>2505</v>
      </c>
      <c r="D274" s="3" t="s">
        <v>291</v>
      </c>
      <c r="E274" s="16">
        <v>55779.644752916851</v>
      </c>
      <c r="F274" s="86">
        <v>3</v>
      </c>
      <c r="G274" s="17">
        <f t="shared" si="72"/>
        <v>25100.840138812582</v>
      </c>
      <c r="H274" s="17">
        <f t="shared" si="78"/>
        <v>25100.840138812582</v>
      </c>
      <c r="I274" s="17">
        <v>0</v>
      </c>
      <c r="J274" s="12">
        <f t="shared" si="74"/>
        <v>0.45</v>
      </c>
      <c r="K274" s="9"/>
      <c r="L274" s="9"/>
      <c r="M274" s="9"/>
      <c r="N274" s="9"/>
    </row>
    <row r="275" spans="1:14" hidden="1" outlineLevel="1">
      <c r="A275">
        <v>25</v>
      </c>
      <c r="B275" s="3" t="s">
        <v>42</v>
      </c>
      <c r="C275" s="9">
        <v>2506</v>
      </c>
      <c r="D275" s="3" t="s">
        <v>292</v>
      </c>
      <c r="E275" s="16">
        <v>37442.902479258308</v>
      </c>
      <c r="F275" s="86">
        <v>3</v>
      </c>
      <c r="G275" s="17">
        <f t="shared" si="72"/>
        <v>16849.306115666241</v>
      </c>
      <c r="H275" s="17">
        <f t="shared" si="78"/>
        <v>16849.306115666241</v>
      </c>
      <c r="I275" s="17">
        <v>0</v>
      </c>
      <c r="J275" s="12">
        <f t="shared" si="74"/>
        <v>0.45000000000000007</v>
      </c>
      <c r="K275" s="9"/>
      <c r="L275" s="9"/>
      <c r="M275" s="9"/>
      <c r="N275" s="9"/>
    </row>
    <row r="276" spans="1:14" hidden="1" outlineLevel="1">
      <c r="A276">
        <v>25</v>
      </c>
      <c r="B276" s="3" t="s">
        <v>42</v>
      </c>
      <c r="C276" s="9">
        <v>2507</v>
      </c>
      <c r="D276" s="3" t="s">
        <v>293</v>
      </c>
      <c r="E276" s="16">
        <v>58397.961993124794</v>
      </c>
      <c r="F276" s="86">
        <v>4</v>
      </c>
      <c r="G276" s="17">
        <f t="shared" si="72"/>
        <v>35038.777195874878</v>
      </c>
      <c r="H276" s="17">
        <v>0</v>
      </c>
      <c r="I276" s="17">
        <f t="shared" ref="I276:I277" si="79">E276*0.6</f>
        <v>35038.777195874878</v>
      </c>
      <c r="J276" s="12">
        <f t="shared" si="74"/>
        <v>0.6</v>
      </c>
      <c r="K276" s="9"/>
      <c r="L276" s="9"/>
      <c r="M276" s="9"/>
      <c r="N276" s="9"/>
    </row>
    <row r="277" spans="1:14" hidden="1" outlineLevel="1">
      <c r="A277">
        <v>25</v>
      </c>
      <c r="B277" s="3" t="s">
        <v>42</v>
      </c>
      <c r="C277" s="9">
        <v>2515</v>
      </c>
      <c r="D277" s="3" t="s">
        <v>294</v>
      </c>
      <c r="E277" s="16">
        <v>116362.69632708243</v>
      </c>
      <c r="F277" s="86">
        <v>4</v>
      </c>
      <c r="G277" s="17">
        <f t="shared" si="72"/>
        <v>69817.617796249455</v>
      </c>
      <c r="H277" s="17">
        <v>0</v>
      </c>
      <c r="I277" s="17">
        <f t="shared" si="79"/>
        <v>69817.617796249455</v>
      </c>
      <c r="J277" s="12">
        <f t="shared" si="74"/>
        <v>0.6</v>
      </c>
      <c r="K277" s="9"/>
      <c r="L277" s="9"/>
      <c r="M277" s="9"/>
      <c r="N277" s="9"/>
    </row>
    <row r="278" spans="1:14" hidden="1" outlineLevel="1">
      <c r="A278">
        <v>25</v>
      </c>
      <c r="B278" s="3" t="s">
        <v>42</v>
      </c>
      <c r="C278" s="9">
        <v>2511</v>
      </c>
      <c r="D278" s="3" t="s">
        <v>295</v>
      </c>
      <c r="E278" s="16">
        <v>67270.17952780331</v>
      </c>
      <c r="F278" s="86">
        <v>5</v>
      </c>
      <c r="G278" s="17">
        <f t="shared" si="72"/>
        <v>50452.634645852479</v>
      </c>
      <c r="H278" s="17">
        <v>0</v>
      </c>
      <c r="I278" s="17">
        <f>E278*0.75</f>
        <v>50452.634645852479</v>
      </c>
      <c r="J278" s="12">
        <f t="shared" si="74"/>
        <v>0.75</v>
      </c>
      <c r="K278" s="9"/>
      <c r="L278" s="9"/>
      <c r="M278" s="9"/>
      <c r="N278" s="9"/>
    </row>
    <row r="279" spans="1:14" hidden="1" outlineLevel="1">
      <c r="A279">
        <v>25</v>
      </c>
      <c r="B279" s="3" t="s">
        <v>42</v>
      </c>
      <c r="C279" s="9">
        <v>2502</v>
      </c>
      <c r="D279" s="3" t="s">
        <v>296</v>
      </c>
      <c r="E279" s="16">
        <v>98521.989756843774</v>
      </c>
      <c r="F279" s="86">
        <v>3</v>
      </c>
      <c r="G279" s="17">
        <f t="shared" si="72"/>
        <v>44334.895390579703</v>
      </c>
      <c r="H279" s="17">
        <f t="shared" ref="H279:H280" si="80">E279*0.45</f>
        <v>44334.895390579703</v>
      </c>
      <c r="I279" s="17">
        <v>0</v>
      </c>
      <c r="J279" s="12">
        <f t="shared" si="74"/>
        <v>0.45000000000000007</v>
      </c>
      <c r="K279" s="9"/>
      <c r="L279" s="9"/>
      <c r="M279" s="9"/>
      <c r="N279" s="9"/>
    </row>
    <row r="280" spans="1:14" hidden="1" outlineLevel="1">
      <c r="A280">
        <v>25</v>
      </c>
      <c r="B280" s="3" t="s">
        <v>42</v>
      </c>
      <c r="C280" s="9">
        <v>2504</v>
      </c>
      <c r="D280" s="3" t="s">
        <v>297</v>
      </c>
      <c r="E280" s="16">
        <v>49993.918282170882</v>
      </c>
      <c r="F280" s="86">
        <v>3</v>
      </c>
      <c r="G280" s="17">
        <f t="shared" si="72"/>
        <v>22497.263226976898</v>
      </c>
      <c r="H280" s="17">
        <f t="shared" si="80"/>
        <v>22497.263226976898</v>
      </c>
      <c r="I280" s="17">
        <v>0</v>
      </c>
      <c r="J280" s="12">
        <f t="shared" si="74"/>
        <v>0.45</v>
      </c>
      <c r="K280" s="9"/>
      <c r="L280" s="9"/>
      <c r="M280" s="9"/>
      <c r="N280" s="9"/>
    </row>
    <row r="281" spans="1:14" collapsed="1">
      <c r="A281">
        <v>25</v>
      </c>
      <c r="B281" s="3" t="s">
        <v>42</v>
      </c>
      <c r="C281" s="9" t="s">
        <v>352</v>
      </c>
      <c r="D281" s="3" t="s">
        <v>354</v>
      </c>
      <c r="E281" s="16">
        <f>SUM(E266:E280)</f>
        <v>986104</v>
      </c>
      <c r="F281" s="86"/>
      <c r="G281" s="88">
        <f>SUM(G266:G280)</f>
        <v>545488.69691173569</v>
      </c>
      <c r="H281" s="88">
        <f t="shared" ref="H281:I281" si="81">SUM(H266:H280)</f>
        <v>199288.23867397016</v>
      </c>
      <c r="I281" s="88">
        <f t="shared" si="81"/>
        <v>346200.45823776547</v>
      </c>
      <c r="J281" s="89">
        <f t="shared" si="74"/>
        <v>0.55317562540232645</v>
      </c>
      <c r="K281" s="9"/>
      <c r="L281" s="9"/>
      <c r="M281" s="9"/>
      <c r="N281" s="9"/>
    </row>
    <row r="282" spans="1:14" hidden="1" outlineLevel="1">
      <c r="A282">
        <v>26</v>
      </c>
      <c r="B282" s="3" t="s">
        <v>9</v>
      </c>
      <c r="C282" s="9">
        <v>2611</v>
      </c>
      <c r="D282" s="3" t="s">
        <v>1</v>
      </c>
      <c r="E282" s="16">
        <v>17477.693374680926</v>
      </c>
      <c r="F282" s="86">
        <v>3</v>
      </c>
      <c r="G282" s="17">
        <f t="shared" si="72"/>
        <v>7864.9620186064167</v>
      </c>
      <c r="H282" s="17">
        <f t="shared" ref="H282:H285" si="82">E282*0.45</f>
        <v>7864.9620186064167</v>
      </c>
      <c r="I282" s="17">
        <v>0</v>
      </c>
      <c r="J282" s="12">
        <f t="shared" si="74"/>
        <v>0.45</v>
      </c>
      <c r="K282" s="9"/>
      <c r="L282" s="9"/>
      <c r="M282" s="9"/>
      <c r="N282" s="9"/>
    </row>
    <row r="283" spans="1:14" hidden="1" outlineLevel="1">
      <c r="A283">
        <v>26</v>
      </c>
      <c r="B283" s="3" t="s">
        <v>9</v>
      </c>
      <c r="C283" s="9">
        <v>2607</v>
      </c>
      <c r="D283" s="3" t="s">
        <v>2</v>
      </c>
      <c r="E283" s="16">
        <v>30303.684841768507</v>
      </c>
      <c r="F283" s="86">
        <v>3</v>
      </c>
      <c r="G283" s="17">
        <f t="shared" si="72"/>
        <v>13636.658178795828</v>
      </c>
      <c r="H283" s="17">
        <f t="shared" si="82"/>
        <v>13636.658178795828</v>
      </c>
      <c r="I283" s="17">
        <v>0</v>
      </c>
      <c r="J283" s="12">
        <f t="shared" si="74"/>
        <v>0.44999999999999996</v>
      </c>
      <c r="K283" s="9"/>
      <c r="L283" s="9"/>
      <c r="M283" s="9"/>
      <c r="N283" s="9"/>
    </row>
    <row r="284" spans="1:14" hidden="1" outlineLevel="1">
      <c r="A284">
        <v>26</v>
      </c>
      <c r="B284" s="3" t="s">
        <v>9</v>
      </c>
      <c r="C284" s="9">
        <v>2605</v>
      </c>
      <c r="D284" s="3" t="s">
        <v>3</v>
      </c>
      <c r="E284" s="16">
        <v>24278.243406865164</v>
      </c>
      <c r="F284" s="86">
        <v>3</v>
      </c>
      <c r="G284" s="17">
        <f t="shared" si="72"/>
        <v>10925.209533089324</v>
      </c>
      <c r="H284" s="17">
        <f t="shared" si="82"/>
        <v>10925.209533089324</v>
      </c>
      <c r="I284" s="17">
        <v>0</v>
      </c>
      <c r="J284" s="12">
        <f t="shared" si="74"/>
        <v>0.45</v>
      </c>
      <c r="K284" s="9"/>
      <c r="L284" s="9"/>
      <c r="M284" s="9"/>
      <c r="N284" s="9"/>
    </row>
    <row r="285" spans="1:14" hidden="1" outlineLevel="1">
      <c r="A285">
        <v>26</v>
      </c>
      <c r="B285" s="3" t="s">
        <v>9</v>
      </c>
      <c r="C285" s="9">
        <v>2609</v>
      </c>
      <c r="D285" s="3" t="s">
        <v>4</v>
      </c>
      <c r="E285" s="16">
        <v>45657.248571225231</v>
      </c>
      <c r="F285" s="86">
        <v>3</v>
      </c>
      <c r="G285" s="17">
        <f t="shared" si="72"/>
        <v>20545.761857051355</v>
      </c>
      <c r="H285" s="17">
        <f t="shared" si="82"/>
        <v>20545.761857051355</v>
      </c>
      <c r="I285" s="17">
        <v>0</v>
      </c>
      <c r="J285" s="12">
        <f t="shared" si="74"/>
        <v>0.45</v>
      </c>
      <c r="K285" s="9"/>
      <c r="L285" s="9"/>
      <c r="M285" s="9"/>
      <c r="N285" s="9"/>
    </row>
    <row r="286" spans="1:14" hidden="1" outlineLevel="1">
      <c r="A286">
        <v>26</v>
      </c>
      <c r="B286" s="3" t="s">
        <v>9</v>
      </c>
      <c r="C286" s="9">
        <v>2604</v>
      </c>
      <c r="D286" s="3" t="s">
        <v>5</v>
      </c>
      <c r="E286" s="16">
        <v>11463.801503480772</v>
      </c>
      <c r="F286" s="86">
        <v>4</v>
      </c>
      <c r="G286" s="17">
        <f t="shared" si="72"/>
        <v>6878.2809020884633</v>
      </c>
      <c r="H286" s="17">
        <v>0</v>
      </c>
      <c r="I286" s="17">
        <f>E286*0.6</f>
        <v>6878.2809020884633</v>
      </c>
      <c r="J286" s="12">
        <f t="shared" si="74"/>
        <v>0.6</v>
      </c>
      <c r="K286" s="9"/>
      <c r="L286" s="9"/>
      <c r="M286" s="9"/>
      <c r="N286" s="9"/>
    </row>
    <row r="287" spans="1:14" hidden="1" outlineLevel="1">
      <c r="A287">
        <v>26</v>
      </c>
      <c r="B287" s="3" t="s">
        <v>9</v>
      </c>
      <c r="C287" s="9">
        <v>2614</v>
      </c>
      <c r="D287" s="3" t="s">
        <v>6</v>
      </c>
      <c r="E287" s="16">
        <v>14772.100876434049</v>
      </c>
      <c r="F287" s="86">
        <v>3</v>
      </c>
      <c r="G287" s="17">
        <f t="shared" si="72"/>
        <v>6647.4453943953222</v>
      </c>
      <c r="H287" s="17">
        <f>E287*0.45</f>
        <v>6647.4453943953222</v>
      </c>
      <c r="I287" s="17">
        <v>0</v>
      </c>
      <c r="J287" s="12">
        <f t="shared" si="74"/>
        <v>0.45</v>
      </c>
      <c r="K287" s="9"/>
      <c r="L287" s="9"/>
      <c r="M287" s="9"/>
      <c r="N287" s="9"/>
    </row>
    <row r="288" spans="1:14" hidden="1" outlineLevel="1">
      <c r="A288">
        <v>26</v>
      </c>
      <c r="B288" s="3" t="s">
        <v>9</v>
      </c>
      <c r="C288" s="9">
        <v>2610</v>
      </c>
      <c r="D288" s="3" t="s">
        <v>7</v>
      </c>
      <c r="E288" s="16">
        <v>13795.022904833369</v>
      </c>
      <c r="F288" s="86">
        <v>4</v>
      </c>
      <c r="G288" s="17">
        <f t="shared" si="72"/>
        <v>8277.0137429000206</v>
      </c>
      <c r="H288" s="17">
        <v>0</v>
      </c>
      <c r="I288" s="17">
        <f t="shared" ref="I288:I289" si="83">E288*0.6</f>
        <v>8277.0137429000206</v>
      </c>
      <c r="J288" s="12">
        <f t="shared" si="74"/>
        <v>0.59999999999999987</v>
      </c>
      <c r="K288" s="9"/>
      <c r="L288" s="9"/>
      <c r="M288" s="9"/>
      <c r="N288" s="9"/>
    </row>
    <row r="289" spans="1:14" hidden="1" outlineLevel="1">
      <c r="A289">
        <v>26</v>
      </c>
      <c r="B289" s="3" t="s">
        <v>9</v>
      </c>
      <c r="C289" s="9">
        <v>2601</v>
      </c>
      <c r="D289" s="3" t="s">
        <v>8</v>
      </c>
      <c r="E289" s="16">
        <v>13751.908682209092</v>
      </c>
      <c r="F289" s="86">
        <v>4</v>
      </c>
      <c r="G289" s="17">
        <f t="shared" si="72"/>
        <v>8251.1452093254557</v>
      </c>
      <c r="H289" s="17">
        <v>0</v>
      </c>
      <c r="I289" s="17">
        <f t="shared" si="83"/>
        <v>8251.1452093254557</v>
      </c>
      <c r="J289" s="12">
        <f t="shared" si="74"/>
        <v>0.6</v>
      </c>
      <c r="K289" s="9"/>
      <c r="L289" s="9"/>
      <c r="M289" s="9"/>
      <c r="N289" s="9"/>
    </row>
    <row r="290" spans="1:14" hidden="1" outlineLevel="1">
      <c r="A290">
        <v>26</v>
      </c>
      <c r="B290" s="3" t="s">
        <v>9</v>
      </c>
      <c r="C290" s="9">
        <v>2613</v>
      </c>
      <c r="D290" s="3" t="s">
        <v>9</v>
      </c>
      <c r="E290" s="16">
        <v>62311.547768531949</v>
      </c>
      <c r="F290" s="86">
        <v>3</v>
      </c>
      <c r="G290" s="17">
        <f t="shared" si="72"/>
        <v>28040.196495839376</v>
      </c>
      <c r="H290" s="17">
        <f t="shared" ref="H290:H291" si="84">E290*0.45</f>
        <v>28040.196495839376</v>
      </c>
      <c r="I290" s="17">
        <v>0</v>
      </c>
      <c r="J290" s="12">
        <f t="shared" si="74"/>
        <v>0.45</v>
      </c>
      <c r="K290" s="9"/>
      <c r="L290" s="9"/>
      <c r="M290" s="9"/>
      <c r="N290" s="9"/>
    </row>
    <row r="291" spans="1:14" hidden="1" outlineLevel="1">
      <c r="A291">
        <v>26</v>
      </c>
      <c r="B291" s="3" t="s">
        <v>9</v>
      </c>
      <c r="C291" s="9">
        <v>2612</v>
      </c>
      <c r="D291" s="3" t="s">
        <v>10</v>
      </c>
      <c r="E291" s="16">
        <v>60276.108577129322</v>
      </c>
      <c r="F291" s="86">
        <v>3</v>
      </c>
      <c r="G291" s="17">
        <f t="shared" si="72"/>
        <v>27124.248859708194</v>
      </c>
      <c r="H291" s="17">
        <f t="shared" si="84"/>
        <v>27124.248859708194</v>
      </c>
      <c r="I291" s="17">
        <v>0</v>
      </c>
      <c r="J291" s="12">
        <f t="shared" si="74"/>
        <v>0.44999999999999996</v>
      </c>
      <c r="K291" s="9"/>
      <c r="L291" s="9"/>
      <c r="M291" s="9"/>
      <c r="N291" s="9"/>
    </row>
    <row r="292" spans="1:14" hidden="1" outlineLevel="1">
      <c r="A292">
        <v>26</v>
      </c>
      <c r="B292" s="3" t="s">
        <v>9</v>
      </c>
      <c r="C292" s="9">
        <v>2603</v>
      </c>
      <c r="D292" s="3" t="s">
        <v>11</v>
      </c>
      <c r="E292" s="16">
        <v>14597.870387632647</v>
      </c>
      <c r="F292" s="86">
        <v>4</v>
      </c>
      <c r="G292" s="17">
        <f t="shared" si="72"/>
        <v>8758.7222325795883</v>
      </c>
      <c r="H292" s="17">
        <v>0</v>
      </c>
      <c r="I292" s="17">
        <f t="shared" ref="I292:I293" si="85">E292*0.6</f>
        <v>8758.7222325795883</v>
      </c>
      <c r="J292" s="12">
        <f t="shared" si="74"/>
        <v>0.6</v>
      </c>
      <c r="K292" s="9"/>
      <c r="L292" s="9"/>
      <c r="M292" s="9"/>
      <c r="N292" s="9"/>
    </row>
    <row r="293" spans="1:14" hidden="1" outlineLevel="1">
      <c r="A293">
        <v>26</v>
      </c>
      <c r="B293" s="3" t="s">
        <v>9</v>
      </c>
      <c r="C293" s="9">
        <v>2602</v>
      </c>
      <c r="D293" s="3" t="s">
        <v>12</v>
      </c>
      <c r="E293" s="16">
        <v>6441.4056985509997</v>
      </c>
      <c r="F293" s="86">
        <v>4</v>
      </c>
      <c r="G293" s="17">
        <f t="shared" si="72"/>
        <v>3864.8434191305996</v>
      </c>
      <c r="H293" s="17">
        <v>0</v>
      </c>
      <c r="I293" s="17">
        <f t="shared" si="85"/>
        <v>3864.8434191305996</v>
      </c>
      <c r="J293" s="12">
        <f t="shared" si="74"/>
        <v>0.6</v>
      </c>
      <c r="K293" s="9"/>
      <c r="L293" s="9"/>
      <c r="M293" s="9"/>
      <c r="N293" s="9"/>
    </row>
    <row r="294" spans="1:14" hidden="1" outlineLevel="1">
      <c r="A294">
        <v>26</v>
      </c>
      <c r="B294" s="3" t="s">
        <v>9</v>
      </c>
      <c r="C294" s="9">
        <v>2608</v>
      </c>
      <c r="D294" s="3" t="s">
        <v>13</v>
      </c>
      <c r="E294" s="16">
        <v>10739.513628861105</v>
      </c>
      <c r="F294" s="86">
        <v>3</v>
      </c>
      <c r="G294" s="17">
        <f t="shared" si="72"/>
        <v>4832.7811329874976</v>
      </c>
      <c r="H294" s="17">
        <f>E294*0.45</f>
        <v>4832.7811329874976</v>
      </c>
      <c r="I294" s="17">
        <v>0</v>
      </c>
      <c r="J294" s="12">
        <f t="shared" si="74"/>
        <v>0.45000000000000007</v>
      </c>
      <c r="K294" s="9"/>
      <c r="L294" s="9"/>
      <c r="M294" s="9"/>
      <c r="N294" s="9"/>
    </row>
    <row r="295" spans="1:14" hidden="1" outlineLevel="1">
      <c r="A295">
        <v>26</v>
      </c>
      <c r="B295" s="3" t="s">
        <v>9</v>
      </c>
      <c r="C295" s="9">
        <v>2606</v>
      </c>
      <c r="D295" s="3" t="s">
        <v>14</v>
      </c>
      <c r="E295" s="16">
        <v>13298.495511050685</v>
      </c>
      <c r="F295" s="86">
        <v>5</v>
      </c>
      <c r="G295" s="17">
        <f t="shared" si="72"/>
        <v>9973.871633288014</v>
      </c>
      <c r="H295" s="17">
        <v>0</v>
      </c>
      <c r="I295" s="17">
        <f>E295*0.75</f>
        <v>9973.871633288014</v>
      </c>
      <c r="J295" s="12">
        <f t="shared" si="74"/>
        <v>0.75</v>
      </c>
      <c r="K295" s="9"/>
      <c r="L295" s="9"/>
      <c r="M295" s="9"/>
      <c r="N295" s="9"/>
    </row>
    <row r="296" spans="1:14" collapsed="1">
      <c r="A296">
        <v>26</v>
      </c>
      <c r="B296" s="3" t="s">
        <v>9</v>
      </c>
      <c r="C296" s="9" t="s">
        <v>352</v>
      </c>
      <c r="D296" s="3" t="s">
        <v>354</v>
      </c>
      <c r="E296" s="16">
        <f>SUM(E282:E295)</f>
        <v>339164.6457332538</v>
      </c>
      <c r="F296" s="86"/>
      <c r="G296" s="88">
        <f>SUM(G282:G295)</f>
        <v>165621.14060978545</v>
      </c>
      <c r="H296" s="88">
        <f t="shared" ref="H296:I296" si="86">SUM(H282:H295)</f>
        <v>119617.26347047331</v>
      </c>
      <c r="I296" s="88">
        <f t="shared" si="86"/>
        <v>46003.877139312142</v>
      </c>
      <c r="J296" s="89">
        <f t="shared" si="74"/>
        <v>0.48832076896376503</v>
      </c>
      <c r="K296" s="9"/>
      <c r="L296" s="9"/>
      <c r="M296" s="9"/>
      <c r="N296" s="9"/>
    </row>
    <row r="297" spans="1:14" hidden="1" outlineLevel="1">
      <c r="A297">
        <v>27</v>
      </c>
      <c r="B297" s="3" t="s">
        <v>43</v>
      </c>
      <c r="C297" s="9">
        <v>2704</v>
      </c>
      <c r="D297" s="3" t="s">
        <v>298</v>
      </c>
      <c r="E297" s="16">
        <v>92717.440966523267</v>
      </c>
      <c r="F297" s="86">
        <v>3</v>
      </c>
      <c r="G297" s="17">
        <f t="shared" si="72"/>
        <v>41722.848434935469</v>
      </c>
      <c r="H297" s="17">
        <f t="shared" ref="H297:H301" si="87">E297*0.45</f>
        <v>41722.848434935469</v>
      </c>
      <c r="I297" s="17">
        <v>0</v>
      </c>
      <c r="J297" s="12">
        <f t="shared" si="74"/>
        <v>0.45</v>
      </c>
      <c r="K297" s="9"/>
      <c r="L297" s="9"/>
      <c r="M297" s="9"/>
      <c r="N297" s="9"/>
    </row>
    <row r="298" spans="1:14" hidden="1" outlineLevel="1">
      <c r="A298">
        <v>27</v>
      </c>
      <c r="B298" s="3" t="s">
        <v>43</v>
      </c>
      <c r="C298" s="9">
        <v>2709</v>
      </c>
      <c r="D298" s="3" t="s">
        <v>299</v>
      </c>
      <c r="E298" s="16">
        <v>72634.641787888409</v>
      </c>
      <c r="F298" s="86">
        <v>3</v>
      </c>
      <c r="G298" s="17">
        <f t="shared" si="72"/>
        <v>32685.588804549785</v>
      </c>
      <c r="H298" s="17">
        <f t="shared" si="87"/>
        <v>32685.588804549785</v>
      </c>
      <c r="I298" s="17">
        <v>0</v>
      </c>
      <c r="J298" s="12">
        <f t="shared" si="74"/>
        <v>0.45</v>
      </c>
      <c r="K298" s="9"/>
      <c r="L298" s="9"/>
      <c r="M298" s="9"/>
      <c r="N298" s="9"/>
    </row>
    <row r="299" spans="1:14" hidden="1" outlineLevel="1">
      <c r="A299">
        <v>27</v>
      </c>
      <c r="B299" s="3" t="s">
        <v>43</v>
      </c>
      <c r="C299" s="9">
        <v>2708</v>
      </c>
      <c r="D299" s="3" t="s">
        <v>300</v>
      </c>
      <c r="E299" s="16">
        <v>29958.673196601787</v>
      </c>
      <c r="F299" s="86">
        <v>3</v>
      </c>
      <c r="G299" s="17">
        <f t="shared" si="72"/>
        <v>13481.402938470805</v>
      </c>
      <c r="H299" s="17">
        <f t="shared" si="87"/>
        <v>13481.402938470805</v>
      </c>
      <c r="I299" s="17">
        <v>0</v>
      </c>
      <c r="J299" s="12">
        <f t="shared" si="74"/>
        <v>0.45</v>
      </c>
      <c r="K299" s="9"/>
      <c r="L299" s="9"/>
      <c r="M299" s="9"/>
      <c r="N299" s="9"/>
    </row>
    <row r="300" spans="1:14" hidden="1" outlineLevel="1">
      <c r="A300">
        <v>27</v>
      </c>
      <c r="B300" s="3" t="s">
        <v>43</v>
      </c>
      <c r="C300" s="9">
        <v>2703</v>
      </c>
      <c r="D300" s="3" t="s">
        <v>301</v>
      </c>
      <c r="E300" s="16">
        <v>109364.49951789902</v>
      </c>
      <c r="F300" s="86">
        <v>3</v>
      </c>
      <c r="G300" s="17">
        <f t="shared" si="72"/>
        <v>49214.024783054563</v>
      </c>
      <c r="H300" s="17">
        <f t="shared" si="87"/>
        <v>49214.024783054563</v>
      </c>
      <c r="I300" s="17">
        <v>0</v>
      </c>
      <c r="J300" s="12">
        <f t="shared" si="74"/>
        <v>0.45</v>
      </c>
      <c r="K300" s="9"/>
      <c r="L300" s="9"/>
      <c r="M300" s="9"/>
      <c r="N300" s="9"/>
    </row>
    <row r="301" spans="1:14" hidden="1" outlineLevel="1">
      <c r="A301">
        <v>27</v>
      </c>
      <c r="B301" s="3" t="s">
        <v>43</v>
      </c>
      <c r="C301" s="9">
        <v>2702</v>
      </c>
      <c r="D301" s="3" t="s">
        <v>302</v>
      </c>
      <c r="E301" s="16">
        <v>85540.294021685637</v>
      </c>
      <c r="F301" s="86">
        <v>3</v>
      </c>
      <c r="G301" s="17">
        <f t="shared" si="72"/>
        <v>38493.132309758541</v>
      </c>
      <c r="H301" s="17">
        <f t="shared" si="87"/>
        <v>38493.132309758541</v>
      </c>
      <c r="I301" s="17">
        <v>0</v>
      </c>
      <c r="J301" s="12">
        <f t="shared" si="74"/>
        <v>0.45000000000000007</v>
      </c>
      <c r="K301" s="9"/>
      <c r="L301" s="9"/>
      <c r="M301" s="9"/>
      <c r="N301" s="9"/>
    </row>
    <row r="302" spans="1:14" hidden="1" outlineLevel="1">
      <c r="A302">
        <v>27</v>
      </c>
      <c r="B302" s="3" t="s">
        <v>43</v>
      </c>
      <c r="C302" s="9">
        <v>2707</v>
      </c>
      <c r="D302" s="3" t="s">
        <v>303</v>
      </c>
      <c r="E302" s="16">
        <v>93804.604886935529</v>
      </c>
      <c r="F302" s="86">
        <v>4</v>
      </c>
      <c r="G302" s="17">
        <f t="shared" si="72"/>
        <v>56282.762932161313</v>
      </c>
      <c r="H302" s="17">
        <v>0</v>
      </c>
      <c r="I302" s="17">
        <f>E302*0.6</f>
        <v>56282.762932161313</v>
      </c>
      <c r="J302" s="12">
        <f t="shared" si="74"/>
        <v>0.6</v>
      </c>
      <c r="K302" s="9"/>
      <c r="L302" s="9"/>
      <c r="M302" s="9"/>
      <c r="N302" s="9"/>
    </row>
    <row r="303" spans="1:14" hidden="1" outlineLevel="1">
      <c r="A303">
        <v>27</v>
      </c>
      <c r="B303" s="3" t="s">
        <v>43</v>
      </c>
      <c r="C303" s="9">
        <v>2706</v>
      </c>
      <c r="D303" s="3" t="s">
        <v>304</v>
      </c>
      <c r="E303" s="16">
        <v>57748.544513528439</v>
      </c>
      <c r="F303" s="86">
        <v>3</v>
      </c>
      <c r="G303" s="17">
        <f t="shared" si="72"/>
        <v>25986.8450310878</v>
      </c>
      <c r="H303" s="17">
        <f t="shared" ref="H303:H304" si="88">E303*0.45</f>
        <v>25986.8450310878</v>
      </c>
      <c r="I303" s="17">
        <v>0</v>
      </c>
      <c r="J303" s="12">
        <f t="shared" si="74"/>
        <v>0.45</v>
      </c>
      <c r="K303" s="9"/>
      <c r="L303" s="9"/>
      <c r="M303" s="9"/>
      <c r="N303" s="9"/>
    </row>
    <row r="304" spans="1:14" hidden="1" outlineLevel="1">
      <c r="A304">
        <v>27</v>
      </c>
      <c r="B304" s="3" t="s">
        <v>43</v>
      </c>
      <c r="C304" s="9">
        <v>2705</v>
      </c>
      <c r="D304" s="3" t="s">
        <v>305</v>
      </c>
      <c r="E304" s="16">
        <v>128713.1979504216</v>
      </c>
      <c r="F304" s="86">
        <v>3</v>
      </c>
      <c r="G304" s="17">
        <f t="shared" si="72"/>
        <v>57920.93907768972</v>
      </c>
      <c r="H304" s="17">
        <f t="shared" si="88"/>
        <v>57920.93907768972</v>
      </c>
      <c r="I304" s="17">
        <v>0</v>
      </c>
      <c r="J304" s="12">
        <f t="shared" si="74"/>
        <v>0.45</v>
      </c>
      <c r="K304" s="9"/>
      <c r="L304" s="9"/>
      <c r="M304" s="9"/>
      <c r="N304" s="9"/>
    </row>
    <row r="305" spans="1:14" hidden="1" outlineLevel="1">
      <c r="A305">
        <v>27</v>
      </c>
      <c r="B305" s="3" t="s">
        <v>43</v>
      </c>
      <c r="C305" s="9">
        <v>2701</v>
      </c>
      <c r="D305" s="3" t="s">
        <v>306</v>
      </c>
      <c r="E305" s="16">
        <v>55136.103158516322</v>
      </c>
      <c r="F305" s="86">
        <v>2</v>
      </c>
      <c r="G305" s="17">
        <f t="shared" si="72"/>
        <v>16540.830947554896</v>
      </c>
      <c r="H305" s="17">
        <f>E305*0.3</f>
        <v>16540.830947554896</v>
      </c>
      <c r="I305" s="17">
        <v>0</v>
      </c>
      <c r="J305" s="12">
        <f t="shared" si="74"/>
        <v>0.3</v>
      </c>
      <c r="K305" s="9"/>
      <c r="L305" s="9"/>
      <c r="M305" s="9"/>
      <c r="N305" s="9"/>
    </row>
    <row r="306" spans="1:14" collapsed="1">
      <c r="A306">
        <v>27</v>
      </c>
      <c r="B306" s="3" t="s">
        <v>43</v>
      </c>
      <c r="C306" s="9" t="s">
        <v>352</v>
      </c>
      <c r="D306" s="3" t="s">
        <v>354</v>
      </c>
      <c r="E306" s="16">
        <f>SUM(E297:E305)</f>
        <v>725618.00000000012</v>
      </c>
      <c r="F306" s="86"/>
      <c r="G306" s="88">
        <f>SUM(G297:G305)</f>
        <v>332328.37525926292</v>
      </c>
      <c r="H306" s="88">
        <f t="shared" ref="H306:I306" si="89">SUM(H297:H305)</f>
        <v>276045.61232710158</v>
      </c>
      <c r="I306" s="88">
        <f t="shared" si="89"/>
        <v>56282.762932161313</v>
      </c>
      <c r="J306" s="89">
        <f t="shared" si="74"/>
        <v>0.45799356584216883</v>
      </c>
      <c r="K306" s="9"/>
      <c r="L306" s="9"/>
      <c r="M306" s="9"/>
      <c r="N306" s="9"/>
    </row>
    <row r="307" spans="1:14" hidden="1" outlineLevel="1">
      <c r="A307">
        <v>28</v>
      </c>
      <c r="B307" s="3" t="s">
        <v>44</v>
      </c>
      <c r="C307" s="9">
        <v>2804</v>
      </c>
      <c r="D307" s="3" t="s">
        <v>307</v>
      </c>
      <c r="E307" s="16">
        <v>46342.561339552507</v>
      </c>
      <c r="F307" s="86">
        <v>5</v>
      </c>
      <c r="G307" s="17">
        <f t="shared" si="72"/>
        <v>34756.921004664378</v>
      </c>
      <c r="H307" s="17">
        <v>0</v>
      </c>
      <c r="I307" s="17">
        <f>E307*0.75</f>
        <v>34756.921004664378</v>
      </c>
      <c r="J307" s="12">
        <f t="shared" si="74"/>
        <v>0.75</v>
      </c>
      <c r="K307" s="9"/>
      <c r="L307" s="9"/>
      <c r="M307" s="9"/>
      <c r="N307" s="9"/>
    </row>
    <row r="308" spans="1:14" hidden="1" outlineLevel="1">
      <c r="A308">
        <v>28</v>
      </c>
      <c r="B308" s="3" t="s">
        <v>44</v>
      </c>
      <c r="C308" s="9">
        <v>2806</v>
      </c>
      <c r="D308" s="3" t="s">
        <v>308</v>
      </c>
      <c r="E308" s="16">
        <v>17302.278184034643</v>
      </c>
      <c r="F308" s="86">
        <v>4</v>
      </c>
      <c r="G308" s="17">
        <f t="shared" si="72"/>
        <v>10381.366910420786</v>
      </c>
      <c r="H308" s="17">
        <v>0</v>
      </c>
      <c r="I308" s="17">
        <f>E308*0.6</f>
        <v>10381.366910420786</v>
      </c>
      <c r="J308" s="12">
        <f t="shared" si="74"/>
        <v>0.6</v>
      </c>
      <c r="K308" s="9"/>
      <c r="L308" s="9"/>
      <c r="M308" s="9"/>
      <c r="N308" s="9"/>
    </row>
    <row r="309" spans="1:14" hidden="1" outlineLevel="1">
      <c r="A309">
        <v>28</v>
      </c>
      <c r="B309" s="3" t="s">
        <v>44</v>
      </c>
      <c r="C309" s="9">
        <v>2802</v>
      </c>
      <c r="D309" s="3" t="s">
        <v>309</v>
      </c>
      <c r="E309" s="16">
        <v>4592.7507113329211</v>
      </c>
      <c r="F309" s="86">
        <v>3</v>
      </c>
      <c r="G309" s="17">
        <f t="shared" si="72"/>
        <v>2066.7378200998146</v>
      </c>
      <c r="H309" s="17">
        <f>E309*0.45</f>
        <v>2066.7378200998146</v>
      </c>
      <c r="I309" s="17">
        <v>0</v>
      </c>
      <c r="J309" s="12">
        <f t="shared" si="74"/>
        <v>0.45</v>
      </c>
      <c r="K309" s="9"/>
      <c r="L309" s="9"/>
      <c r="M309" s="9"/>
      <c r="N309" s="9"/>
    </row>
    <row r="310" spans="1:14" hidden="1" outlineLevel="1">
      <c r="A310">
        <v>28</v>
      </c>
      <c r="B310" s="3" t="s">
        <v>44</v>
      </c>
      <c r="C310" s="9">
        <v>2803</v>
      </c>
      <c r="D310" s="3" t="s">
        <v>310</v>
      </c>
      <c r="E310" s="16">
        <v>8317.5713333739441</v>
      </c>
      <c r="F310" s="86">
        <v>4</v>
      </c>
      <c r="G310" s="17">
        <f t="shared" si="72"/>
        <v>4990.5428000243664</v>
      </c>
      <c r="H310" s="17">
        <v>0</v>
      </c>
      <c r="I310" s="17">
        <f t="shared" ref="I310:I311" si="90">E310*0.6</f>
        <v>4990.5428000243664</v>
      </c>
      <c r="J310" s="12">
        <f t="shared" si="74"/>
        <v>0.6</v>
      </c>
      <c r="K310" s="9"/>
      <c r="L310" s="9"/>
      <c r="M310" s="9"/>
      <c r="N310" s="9"/>
    </row>
    <row r="311" spans="1:14" hidden="1" outlineLevel="1">
      <c r="A311">
        <v>28</v>
      </c>
      <c r="B311" s="3" t="s">
        <v>44</v>
      </c>
      <c r="C311" s="9">
        <v>2809</v>
      </c>
      <c r="D311" s="3" t="s">
        <v>311</v>
      </c>
      <c r="E311" s="16">
        <v>18494.086799468627</v>
      </c>
      <c r="F311" s="86">
        <v>4</v>
      </c>
      <c r="G311" s="17">
        <f t="shared" si="72"/>
        <v>11096.452079681176</v>
      </c>
      <c r="H311" s="17">
        <v>0</v>
      </c>
      <c r="I311" s="17">
        <f t="shared" si="90"/>
        <v>11096.452079681176</v>
      </c>
      <c r="J311" s="12">
        <f t="shared" si="74"/>
        <v>0.6</v>
      </c>
      <c r="K311" s="9"/>
      <c r="L311" s="9"/>
      <c r="M311" s="9"/>
      <c r="N311" s="9"/>
    </row>
    <row r="312" spans="1:14" hidden="1" outlineLevel="1">
      <c r="A312">
        <v>28</v>
      </c>
      <c r="B312" s="3" t="s">
        <v>44</v>
      </c>
      <c r="C312" s="9">
        <v>2805</v>
      </c>
      <c r="D312" s="3" t="s">
        <v>312</v>
      </c>
      <c r="E312" s="16">
        <v>8539.0440428531365</v>
      </c>
      <c r="F312" s="86">
        <v>2</v>
      </c>
      <c r="G312" s="17">
        <f t="shared" si="72"/>
        <v>2561.713212855941</v>
      </c>
      <c r="H312" s="17">
        <f>E312*0.3</f>
        <v>2561.713212855941</v>
      </c>
      <c r="I312" s="17">
        <v>0</v>
      </c>
      <c r="J312" s="12">
        <f t="shared" si="74"/>
        <v>0.3</v>
      </c>
      <c r="K312" s="9"/>
      <c r="L312" s="9"/>
      <c r="M312" s="9"/>
      <c r="N312" s="9"/>
    </row>
    <row r="313" spans="1:14" hidden="1" outlineLevel="1">
      <c r="A313">
        <v>28</v>
      </c>
      <c r="B313" s="3" t="s">
        <v>44</v>
      </c>
      <c r="C313" s="9">
        <v>2808</v>
      </c>
      <c r="D313" s="3" t="s">
        <v>313</v>
      </c>
      <c r="E313" s="16">
        <v>19065.401832286789</v>
      </c>
      <c r="F313" s="86">
        <v>5</v>
      </c>
      <c r="G313" s="17">
        <f t="shared" si="72"/>
        <v>14299.051374215091</v>
      </c>
      <c r="H313" s="17">
        <v>0</v>
      </c>
      <c r="I313" s="17">
        <f>E313*0.75</f>
        <v>14299.051374215091</v>
      </c>
      <c r="J313" s="12">
        <f t="shared" si="74"/>
        <v>0.75</v>
      </c>
      <c r="K313" s="9"/>
      <c r="L313" s="9"/>
      <c r="M313" s="9"/>
      <c r="N313" s="9"/>
    </row>
    <row r="314" spans="1:14" hidden="1" outlineLevel="1">
      <c r="A314">
        <v>28</v>
      </c>
      <c r="B314" s="3" t="s">
        <v>44</v>
      </c>
      <c r="C314" s="9">
        <v>2807</v>
      </c>
      <c r="D314" s="3" t="s">
        <v>314</v>
      </c>
      <c r="E314" s="16">
        <v>18752.075128201657</v>
      </c>
      <c r="F314" s="86">
        <v>4</v>
      </c>
      <c r="G314" s="17">
        <f t="shared" si="72"/>
        <v>11251.245076920994</v>
      </c>
      <c r="H314" s="17">
        <v>0</v>
      </c>
      <c r="I314" s="17">
        <f t="shared" ref="I314:I317" si="91">E314*0.6</f>
        <v>11251.245076920994</v>
      </c>
      <c r="J314" s="12">
        <f t="shared" si="74"/>
        <v>0.6</v>
      </c>
      <c r="K314" s="9"/>
      <c r="L314" s="9"/>
      <c r="M314" s="9"/>
      <c r="N314" s="9"/>
    </row>
    <row r="315" spans="1:14" hidden="1" outlineLevel="1">
      <c r="A315">
        <v>28</v>
      </c>
      <c r="B315" s="3" t="s">
        <v>44</v>
      </c>
      <c r="C315" s="9">
        <v>2801</v>
      </c>
      <c r="D315" s="3" t="s">
        <v>315</v>
      </c>
      <c r="E315" s="16">
        <v>5438.2306288956925</v>
      </c>
      <c r="F315" s="86">
        <v>4</v>
      </c>
      <c r="G315" s="17">
        <f t="shared" si="72"/>
        <v>3262.9383773374152</v>
      </c>
      <c r="H315" s="17">
        <v>0</v>
      </c>
      <c r="I315" s="17">
        <f t="shared" si="91"/>
        <v>3262.9383773374152</v>
      </c>
      <c r="J315" s="12">
        <f t="shared" si="74"/>
        <v>0.6</v>
      </c>
      <c r="K315" s="9"/>
      <c r="L315" s="9"/>
      <c r="M315" s="9"/>
      <c r="N315" s="9"/>
    </row>
    <row r="316" spans="1:14" collapsed="1">
      <c r="A316">
        <v>28</v>
      </c>
      <c r="B316" s="3" t="s">
        <v>44</v>
      </c>
      <c r="C316" s="9" t="s">
        <v>352</v>
      </c>
      <c r="D316" s="3" t="s">
        <v>354</v>
      </c>
      <c r="E316" s="16">
        <f>SUM(E307:E315)</f>
        <v>146843.99999999991</v>
      </c>
      <c r="F316" s="86"/>
      <c r="G316" s="88">
        <f>SUM(G307:G315)</f>
        <v>94666.968656219964</v>
      </c>
      <c r="H316" s="88">
        <f t="shared" ref="H316:I316" si="92">SUM(H307:H315)</f>
        <v>4628.4510329557561</v>
      </c>
      <c r="I316" s="88">
        <f t="shared" si="92"/>
        <v>90038.517623264212</v>
      </c>
      <c r="J316" s="89">
        <f t="shared" si="74"/>
        <v>0.6446771312155759</v>
      </c>
      <c r="K316" s="9"/>
      <c r="L316" s="9"/>
      <c r="M316" s="9"/>
      <c r="N316" s="9"/>
    </row>
    <row r="317" spans="1:14" hidden="1" outlineLevel="1">
      <c r="A317">
        <v>29</v>
      </c>
      <c r="B317" s="3" t="s">
        <v>45</v>
      </c>
      <c r="C317" s="9">
        <v>2903</v>
      </c>
      <c r="D317" s="3" t="s">
        <v>316</v>
      </c>
      <c r="E317" s="16">
        <v>56696.01659608668</v>
      </c>
      <c r="F317" s="86">
        <v>4</v>
      </c>
      <c r="G317" s="17">
        <f t="shared" si="72"/>
        <v>34017.609957652006</v>
      </c>
      <c r="H317" s="17">
        <v>0</v>
      </c>
      <c r="I317" s="17">
        <f t="shared" si="91"/>
        <v>34017.609957652006</v>
      </c>
      <c r="J317" s="12">
        <f t="shared" si="74"/>
        <v>0.6</v>
      </c>
      <c r="K317" s="9"/>
      <c r="L317" s="9"/>
      <c r="M317" s="9"/>
      <c r="N317" s="9"/>
    </row>
    <row r="318" spans="1:14" hidden="1" outlineLevel="1">
      <c r="A318">
        <v>29</v>
      </c>
      <c r="B318" s="3" t="s">
        <v>45</v>
      </c>
      <c r="C318" s="9">
        <v>2906</v>
      </c>
      <c r="D318" s="3" t="s">
        <v>317</v>
      </c>
      <c r="E318" s="16">
        <v>35916.353855973961</v>
      </c>
      <c r="F318" s="86">
        <v>3</v>
      </c>
      <c r="G318" s="17">
        <f t="shared" si="72"/>
        <v>16162.359235188283</v>
      </c>
      <c r="H318" s="17">
        <f>E318*0.45</f>
        <v>16162.359235188283</v>
      </c>
      <c r="I318" s="17">
        <v>0</v>
      </c>
      <c r="J318" s="12">
        <f t="shared" si="74"/>
        <v>0.45</v>
      </c>
      <c r="K318" s="9"/>
      <c r="L318" s="9"/>
      <c r="M318" s="9"/>
      <c r="N318" s="9"/>
    </row>
    <row r="319" spans="1:14" hidden="1" outlineLevel="1">
      <c r="A319">
        <v>29</v>
      </c>
      <c r="B319" s="3" t="s">
        <v>45</v>
      </c>
      <c r="C319" s="9">
        <v>2904</v>
      </c>
      <c r="D319" s="3" t="s">
        <v>318</v>
      </c>
      <c r="E319" s="16">
        <v>46011.070696326147</v>
      </c>
      <c r="F319" s="86">
        <v>4</v>
      </c>
      <c r="G319" s="17">
        <f t="shared" si="72"/>
        <v>27606.642417795687</v>
      </c>
      <c r="H319" s="17">
        <v>0</v>
      </c>
      <c r="I319" s="17">
        <f>E319*0.6</f>
        <v>27606.642417795687</v>
      </c>
      <c r="J319" s="12">
        <f t="shared" si="74"/>
        <v>0.6</v>
      </c>
      <c r="K319" s="9"/>
      <c r="L319" s="9"/>
      <c r="M319" s="9"/>
      <c r="N319" s="9"/>
    </row>
    <row r="320" spans="1:14" hidden="1" outlineLevel="1">
      <c r="A320">
        <v>29</v>
      </c>
      <c r="B320" s="3" t="s">
        <v>45</v>
      </c>
      <c r="C320" s="9">
        <v>2915</v>
      </c>
      <c r="D320" s="3" t="s">
        <v>45</v>
      </c>
      <c r="E320" s="16">
        <v>99844.195619563994</v>
      </c>
      <c r="F320" s="86">
        <v>3</v>
      </c>
      <c r="G320" s="17">
        <f t="shared" si="72"/>
        <v>44929.888028803798</v>
      </c>
      <c r="H320" s="17">
        <f>E320*0.45</f>
        <v>44929.888028803798</v>
      </c>
      <c r="I320" s="17">
        <v>0</v>
      </c>
      <c r="J320" s="12">
        <f t="shared" si="74"/>
        <v>0.45</v>
      </c>
      <c r="K320" s="9"/>
      <c r="L320" s="9"/>
      <c r="M320" s="9"/>
      <c r="N320" s="9"/>
    </row>
    <row r="321" spans="1:14" hidden="1" outlineLevel="1">
      <c r="A321">
        <v>29</v>
      </c>
      <c r="B321" s="3" t="s">
        <v>45</v>
      </c>
      <c r="C321" s="9">
        <v>2914</v>
      </c>
      <c r="D321" s="3" t="s">
        <v>319</v>
      </c>
      <c r="E321" s="16">
        <v>32665.639099640986</v>
      </c>
      <c r="F321" s="86">
        <v>4</v>
      </c>
      <c r="G321" s="17">
        <f t="shared" si="72"/>
        <v>19599.383459784593</v>
      </c>
      <c r="H321" s="17">
        <v>0</v>
      </c>
      <c r="I321" s="17">
        <f t="shared" ref="I321:I324" si="93">E321*0.6</f>
        <v>19599.383459784593</v>
      </c>
      <c r="J321" s="12">
        <f t="shared" si="74"/>
        <v>0.6</v>
      </c>
      <c r="K321" s="9"/>
      <c r="L321" s="9"/>
      <c r="M321" s="9"/>
      <c r="N321" s="9"/>
    </row>
    <row r="322" spans="1:14" hidden="1" outlineLevel="1">
      <c r="A322">
        <v>29</v>
      </c>
      <c r="B322" s="3" t="s">
        <v>45</v>
      </c>
      <c r="C322" s="9">
        <v>2913</v>
      </c>
      <c r="D322" s="3" t="s">
        <v>320</v>
      </c>
      <c r="E322" s="16">
        <v>40578.406016518915</v>
      </c>
      <c r="F322" s="86">
        <v>4</v>
      </c>
      <c r="G322" s="17">
        <f t="shared" si="72"/>
        <v>24347.043609911347</v>
      </c>
      <c r="H322" s="17">
        <v>0</v>
      </c>
      <c r="I322" s="17">
        <f t="shared" si="93"/>
        <v>24347.043609911347</v>
      </c>
      <c r="J322" s="12">
        <f t="shared" si="74"/>
        <v>0.6</v>
      </c>
      <c r="K322" s="9"/>
      <c r="L322" s="9"/>
      <c r="M322" s="9"/>
      <c r="N322" s="9"/>
    </row>
    <row r="323" spans="1:14" hidden="1" outlineLevel="1">
      <c r="A323">
        <v>29</v>
      </c>
      <c r="B323" s="3" t="s">
        <v>45</v>
      </c>
      <c r="C323" s="9">
        <v>2920</v>
      </c>
      <c r="D323" s="3" t="s">
        <v>321</v>
      </c>
      <c r="E323" s="16">
        <v>40527.447258262371</v>
      </c>
      <c r="F323" s="86">
        <v>4</v>
      </c>
      <c r="G323" s="17">
        <f t="shared" si="72"/>
        <v>24316.468354957422</v>
      </c>
      <c r="H323" s="17">
        <v>0</v>
      </c>
      <c r="I323" s="17">
        <f t="shared" si="93"/>
        <v>24316.468354957422</v>
      </c>
      <c r="J323" s="12">
        <f t="shared" si="74"/>
        <v>0.6</v>
      </c>
      <c r="K323" s="9"/>
      <c r="L323" s="9"/>
      <c r="M323" s="9"/>
      <c r="N323" s="9"/>
    </row>
    <row r="324" spans="1:14" hidden="1" outlineLevel="1">
      <c r="A324">
        <v>29</v>
      </c>
      <c r="B324" s="3" t="s">
        <v>45</v>
      </c>
      <c r="C324" s="9">
        <v>2909</v>
      </c>
      <c r="D324" s="3" t="s">
        <v>322</v>
      </c>
      <c r="E324" s="16">
        <v>40599.683188926458</v>
      </c>
      <c r="F324" s="86">
        <v>4</v>
      </c>
      <c r="G324" s="17">
        <f t="shared" ref="G324:G356" si="94">H324+I324</f>
        <v>24359.809913355875</v>
      </c>
      <c r="H324" s="17">
        <v>0</v>
      </c>
      <c r="I324" s="17">
        <f t="shared" si="93"/>
        <v>24359.809913355875</v>
      </c>
      <c r="J324" s="12">
        <f t="shared" ref="J324:J358" si="95">G324/E324</f>
        <v>0.6</v>
      </c>
      <c r="K324" s="9"/>
      <c r="L324" s="9"/>
      <c r="M324" s="9"/>
      <c r="N324" s="9"/>
    </row>
    <row r="325" spans="1:14" hidden="1" outlineLevel="1">
      <c r="A325">
        <v>29</v>
      </c>
      <c r="B325" s="3" t="s">
        <v>45</v>
      </c>
      <c r="C325" s="9">
        <v>2908</v>
      </c>
      <c r="D325" s="3" t="s">
        <v>323</v>
      </c>
      <c r="E325" s="16">
        <v>48880.905860378967</v>
      </c>
      <c r="F325" s="86">
        <v>3</v>
      </c>
      <c r="G325" s="17">
        <f t="shared" si="94"/>
        <v>21996.407637170534</v>
      </c>
      <c r="H325" s="17">
        <f>E325*0.45</f>
        <v>21996.407637170534</v>
      </c>
      <c r="I325" s="17">
        <v>0</v>
      </c>
      <c r="J325" s="12">
        <f t="shared" si="95"/>
        <v>0.44999999999999996</v>
      </c>
      <c r="K325" s="9"/>
      <c r="L325" s="9"/>
      <c r="M325" s="9"/>
      <c r="N325" s="9"/>
    </row>
    <row r="326" spans="1:14" hidden="1" outlineLevel="1">
      <c r="A326">
        <v>29</v>
      </c>
      <c r="B326" s="3" t="s">
        <v>45</v>
      </c>
      <c r="C326" s="9">
        <v>2901</v>
      </c>
      <c r="D326" s="3" t="s">
        <v>324</v>
      </c>
      <c r="E326" s="16">
        <v>53872.473411906525</v>
      </c>
      <c r="F326" s="86">
        <v>5</v>
      </c>
      <c r="G326" s="17">
        <f t="shared" si="94"/>
        <v>40404.355058929897</v>
      </c>
      <c r="H326" s="17">
        <v>0</v>
      </c>
      <c r="I326" s="17">
        <f>E326*0.75</f>
        <v>40404.355058929897</v>
      </c>
      <c r="J326" s="12">
        <f t="shared" si="95"/>
        <v>0.75000000000000011</v>
      </c>
      <c r="K326" s="9"/>
      <c r="L326" s="9"/>
      <c r="M326" s="9"/>
      <c r="N326" s="9"/>
    </row>
    <row r="327" spans="1:14" hidden="1" outlineLevel="1">
      <c r="A327">
        <v>29</v>
      </c>
      <c r="B327" s="3" t="s">
        <v>45</v>
      </c>
      <c r="C327" s="9">
        <v>2902</v>
      </c>
      <c r="D327" s="3" t="s">
        <v>325</v>
      </c>
      <c r="E327" s="16">
        <v>27086.829011536207</v>
      </c>
      <c r="F327" s="86">
        <v>4</v>
      </c>
      <c r="G327" s="17">
        <f t="shared" si="94"/>
        <v>16252.097406921723</v>
      </c>
      <c r="H327" s="17">
        <v>0</v>
      </c>
      <c r="I327" s="17">
        <f t="shared" ref="I327:I333" si="96">E327*0.6</f>
        <v>16252.097406921723</v>
      </c>
      <c r="J327" s="12">
        <f t="shared" si="95"/>
        <v>0.6</v>
      </c>
      <c r="K327" s="9"/>
      <c r="L327" s="9"/>
      <c r="M327" s="9"/>
      <c r="N327" s="9"/>
    </row>
    <row r="328" spans="1:14" hidden="1" outlineLevel="1">
      <c r="A328">
        <v>29</v>
      </c>
      <c r="B328" s="3" t="s">
        <v>45</v>
      </c>
      <c r="C328" s="9">
        <v>2918</v>
      </c>
      <c r="D328" s="3" t="s">
        <v>326</v>
      </c>
      <c r="E328" s="16">
        <v>66564.061456120282</v>
      </c>
      <c r="F328" s="86">
        <v>4</v>
      </c>
      <c r="G328" s="17">
        <f t="shared" si="94"/>
        <v>39938.436873672166</v>
      </c>
      <c r="H328" s="17">
        <v>0</v>
      </c>
      <c r="I328" s="17">
        <f t="shared" si="96"/>
        <v>39938.436873672166</v>
      </c>
      <c r="J328" s="12">
        <f t="shared" si="95"/>
        <v>0.6</v>
      </c>
      <c r="K328" s="9"/>
      <c r="L328" s="9"/>
      <c r="M328" s="9"/>
      <c r="N328" s="9"/>
    </row>
    <row r="329" spans="1:14" hidden="1" outlineLevel="1">
      <c r="A329">
        <v>29</v>
      </c>
      <c r="B329" s="3" t="s">
        <v>45</v>
      </c>
      <c r="C329" s="9">
        <v>2912</v>
      </c>
      <c r="D329" s="3" t="s">
        <v>327</v>
      </c>
      <c r="E329" s="16">
        <v>109638.53176581179</v>
      </c>
      <c r="F329" s="86">
        <v>4</v>
      </c>
      <c r="G329" s="17">
        <f t="shared" si="94"/>
        <v>65783.119059487071</v>
      </c>
      <c r="H329" s="17">
        <v>0</v>
      </c>
      <c r="I329" s="17">
        <f t="shared" si="96"/>
        <v>65783.119059487071</v>
      </c>
      <c r="J329" s="12">
        <f t="shared" si="95"/>
        <v>0.6</v>
      </c>
      <c r="K329" s="9"/>
      <c r="L329" s="9"/>
      <c r="M329" s="9"/>
      <c r="N329" s="9"/>
    </row>
    <row r="330" spans="1:14" hidden="1" outlineLevel="1">
      <c r="A330">
        <v>29</v>
      </c>
      <c r="B330" s="3" t="s">
        <v>45</v>
      </c>
      <c r="C330" s="9">
        <v>2919</v>
      </c>
      <c r="D330" s="3" t="s">
        <v>328</v>
      </c>
      <c r="E330" s="16">
        <v>97262.752870992597</v>
      </c>
      <c r="F330" s="86">
        <v>4</v>
      </c>
      <c r="G330" s="17">
        <f t="shared" si="94"/>
        <v>58357.651722595554</v>
      </c>
      <c r="H330" s="17">
        <v>0</v>
      </c>
      <c r="I330" s="17">
        <f t="shared" si="96"/>
        <v>58357.651722595554</v>
      </c>
      <c r="J330" s="12">
        <f t="shared" si="95"/>
        <v>0.6</v>
      </c>
      <c r="K330" s="9"/>
      <c r="L330" s="9"/>
      <c r="M330" s="9"/>
      <c r="N330" s="9"/>
    </row>
    <row r="331" spans="1:14" hidden="1" outlineLevel="1">
      <c r="A331">
        <v>29</v>
      </c>
      <c r="B331" s="3" t="s">
        <v>45</v>
      </c>
      <c r="C331" s="9">
        <v>2910</v>
      </c>
      <c r="D331" s="3" t="s">
        <v>329</v>
      </c>
      <c r="E331" s="16">
        <v>60430.574619846928</v>
      </c>
      <c r="F331" s="86">
        <v>4</v>
      </c>
      <c r="G331" s="17">
        <f t="shared" si="94"/>
        <v>36258.344771908152</v>
      </c>
      <c r="H331" s="17">
        <v>0</v>
      </c>
      <c r="I331" s="17">
        <f t="shared" si="96"/>
        <v>36258.344771908152</v>
      </c>
      <c r="J331" s="12">
        <f t="shared" si="95"/>
        <v>0.6</v>
      </c>
      <c r="K331" s="9"/>
      <c r="L331" s="9"/>
      <c r="M331" s="9"/>
      <c r="N331" s="9"/>
    </row>
    <row r="332" spans="1:14" hidden="1" outlineLevel="1">
      <c r="A332">
        <v>29</v>
      </c>
      <c r="B332" s="3" t="s">
        <v>45</v>
      </c>
      <c r="C332" s="9">
        <v>2916</v>
      </c>
      <c r="D332" s="3" t="s">
        <v>330</v>
      </c>
      <c r="E332" s="16">
        <v>50354.219701485381</v>
      </c>
      <c r="F332" s="86">
        <v>4</v>
      </c>
      <c r="G332" s="17">
        <f t="shared" si="94"/>
        <v>30212.531820891229</v>
      </c>
      <c r="H332" s="17">
        <v>0</v>
      </c>
      <c r="I332" s="17">
        <f t="shared" si="96"/>
        <v>30212.531820891229</v>
      </c>
      <c r="J332" s="12">
        <f t="shared" si="95"/>
        <v>0.6</v>
      </c>
      <c r="K332" s="9"/>
      <c r="L332" s="9"/>
      <c r="M332" s="9"/>
      <c r="N332" s="9"/>
    </row>
    <row r="333" spans="1:14" hidden="1" outlineLevel="1">
      <c r="A333">
        <v>29</v>
      </c>
      <c r="B333" s="3" t="s">
        <v>45</v>
      </c>
      <c r="C333" s="9">
        <v>2911</v>
      </c>
      <c r="D333" s="3" t="s">
        <v>331</v>
      </c>
      <c r="E333" s="16">
        <v>59348.782363806349</v>
      </c>
      <c r="F333" s="86">
        <v>4</v>
      </c>
      <c r="G333" s="17">
        <f t="shared" si="94"/>
        <v>35609.26941828381</v>
      </c>
      <c r="H333" s="17">
        <v>0</v>
      </c>
      <c r="I333" s="17">
        <f t="shared" si="96"/>
        <v>35609.26941828381</v>
      </c>
      <c r="J333" s="12">
        <f t="shared" si="95"/>
        <v>0.6</v>
      </c>
      <c r="K333" s="9"/>
      <c r="L333" s="9"/>
      <c r="M333" s="9"/>
      <c r="N333" s="9"/>
    </row>
    <row r="334" spans="1:14" hidden="1" outlineLevel="1">
      <c r="A334">
        <v>29</v>
      </c>
      <c r="B334" s="3" t="s">
        <v>45</v>
      </c>
      <c r="C334" s="9">
        <v>2905</v>
      </c>
      <c r="D334" s="3" t="s">
        <v>332</v>
      </c>
      <c r="E334" s="16">
        <v>58927.372961396417</v>
      </c>
      <c r="F334" s="86">
        <v>3</v>
      </c>
      <c r="G334" s="17">
        <f t="shared" si="94"/>
        <v>26517.317832628389</v>
      </c>
      <c r="H334" s="17">
        <f t="shared" ref="H334:H336" si="97">E334*0.45</f>
        <v>26517.317832628389</v>
      </c>
      <c r="I334" s="17">
        <v>0</v>
      </c>
      <c r="J334" s="12">
        <f t="shared" si="95"/>
        <v>0.45</v>
      </c>
      <c r="K334" s="9"/>
      <c r="L334" s="9"/>
      <c r="M334" s="9"/>
      <c r="N334" s="9"/>
    </row>
    <row r="335" spans="1:14" hidden="1" outlineLevel="1">
      <c r="A335">
        <v>29</v>
      </c>
      <c r="B335" s="3" t="s">
        <v>45</v>
      </c>
      <c r="C335" s="9">
        <v>2907</v>
      </c>
      <c r="D335" s="3" t="s">
        <v>333</v>
      </c>
      <c r="E335" s="16">
        <v>31397.613685443484</v>
      </c>
      <c r="F335" s="86">
        <v>3</v>
      </c>
      <c r="G335" s="17">
        <f t="shared" si="94"/>
        <v>14128.926158449569</v>
      </c>
      <c r="H335" s="17">
        <f t="shared" si="97"/>
        <v>14128.926158449569</v>
      </c>
      <c r="I335" s="17">
        <v>0</v>
      </c>
      <c r="J335" s="12">
        <f t="shared" si="95"/>
        <v>0.45</v>
      </c>
      <c r="K335" s="9"/>
      <c r="L335" s="9"/>
      <c r="M335" s="9"/>
      <c r="N335" s="9"/>
    </row>
    <row r="336" spans="1:14" hidden="1" outlineLevel="1">
      <c r="A336">
        <v>29</v>
      </c>
      <c r="B336" s="3" t="s">
        <v>45</v>
      </c>
      <c r="C336" s="9">
        <v>2917</v>
      </c>
      <c r="D336" s="3" t="s">
        <v>334</v>
      </c>
      <c r="E336" s="16">
        <v>50311.069959975561</v>
      </c>
      <c r="F336" s="86">
        <v>3</v>
      </c>
      <c r="G336" s="17">
        <f t="shared" si="94"/>
        <v>22639.981481989002</v>
      </c>
      <c r="H336" s="17">
        <f t="shared" si="97"/>
        <v>22639.981481989002</v>
      </c>
      <c r="I336" s="17">
        <v>0</v>
      </c>
      <c r="J336" s="12">
        <f t="shared" si="95"/>
        <v>0.45</v>
      </c>
      <c r="K336" s="9"/>
      <c r="L336" s="9"/>
      <c r="M336" s="9"/>
      <c r="N336" s="9"/>
    </row>
    <row r="337" spans="1:14" collapsed="1">
      <c r="A337">
        <v>29</v>
      </c>
      <c r="B337" s="3" t="s">
        <v>45</v>
      </c>
      <c r="C337" s="9" t="s">
        <v>352</v>
      </c>
      <c r="D337" s="3" t="s">
        <v>354</v>
      </c>
      <c r="E337" s="16">
        <f>SUM(E317:E336)</f>
        <v>1106914</v>
      </c>
      <c r="F337" s="86"/>
      <c r="G337" s="88">
        <f>SUM(G317:G336)</f>
        <v>623437.64422037615</v>
      </c>
      <c r="H337" s="88">
        <f t="shared" ref="H337:I337" si="98">SUM(H317:H336)</f>
        <v>146374.88037422957</v>
      </c>
      <c r="I337" s="88">
        <f t="shared" si="98"/>
        <v>477062.76384614658</v>
      </c>
      <c r="J337" s="89">
        <f t="shared" si="95"/>
        <v>0.56322139228555801</v>
      </c>
      <c r="K337" s="9"/>
      <c r="L337" s="9"/>
      <c r="M337" s="9"/>
      <c r="N337" s="9"/>
    </row>
    <row r="338" spans="1:14" hidden="1" outlineLevel="1">
      <c r="A338">
        <v>30</v>
      </c>
      <c r="B338" s="3" t="s">
        <v>46</v>
      </c>
      <c r="C338" s="9">
        <v>3006</v>
      </c>
      <c r="D338" s="3" t="s">
        <v>335</v>
      </c>
      <c r="E338" s="16">
        <v>120929.72661070127</v>
      </c>
      <c r="F338" s="86">
        <v>4</v>
      </c>
      <c r="G338" s="17">
        <f t="shared" si="94"/>
        <v>72557.835966420753</v>
      </c>
      <c r="H338" s="17">
        <v>0</v>
      </c>
      <c r="I338" s="17">
        <f t="shared" ref="I338" si="99">E338*0.6</f>
        <v>72557.835966420753</v>
      </c>
      <c r="J338" s="12">
        <f t="shared" si="95"/>
        <v>0.6</v>
      </c>
      <c r="K338" s="9"/>
      <c r="L338" s="9"/>
      <c r="M338" s="9"/>
      <c r="N338" s="9"/>
    </row>
    <row r="339" spans="1:14" hidden="1" outlineLevel="1">
      <c r="A339">
        <v>30</v>
      </c>
      <c r="B339" s="3" t="s">
        <v>46</v>
      </c>
      <c r="C339" s="9">
        <v>3008</v>
      </c>
      <c r="D339" s="3" t="s">
        <v>336</v>
      </c>
      <c r="E339" s="16">
        <v>58402.289326911829</v>
      </c>
      <c r="F339" s="86">
        <v>3</v>
      </c>
      <c r="G339" s="17">
        <f t="shared" si="94"/>
        <v>26281.030197110322</v>
      </c>
      <c r="H339" s="17">
        <f t="shared" ref="H339:H340" si="100">E339*0.45</f>
        <v>26281.030197110322</v>
      </c>
      <c r="I339" s="17">
        <v>0</v>
      </c>
      <c r="J339" s="12">
        <f t="shared" si="95"/>
        <v>0.44999999999999996</v>
      </c>
      <c r="K339" s="9"/>
      <c r="L339" s="9"/>
      <c r="M339" s="9"/>
      <c r="N339" s="9"/>
    </row>
    <row r="340" spans="1:14" hidden="1" outlineLevel="1">
      <c r="A340">
        <v>30</v>
      </c>
      <c r="B340" s="3" t="s">
        <v>46</v>
      </c>
      <c r="C340" s="9">
        <v>3009</v>
      </c>
      <c r="D340" s="3" t="s">
        <v>337</v>
      </c>
      <c r="E340" s="16">
        <v>93796.013471943719</v>
      </c>
      <c r="F340" s="86">
        <v>3</v>
      </c>
      <c r="G340" s="17">
        <f t="shared" si="94"/>
        <v>42208.206062374673</v>
      </c>
      <c r="H340" s="17">
        <f t="shared" si="100"/>
        <v>42208.206062374673</v>
      </c>
      <c r="I340" s="17">
        <v>0</v>
      </c>
      <c r="J340" s="12">
        <f t="shared" si="95"/>
        <v>0.45</v>
      </c>
      <c r="K340" s="9"/>
      <c r="L340" s="9"/>
      <c r="M340" s="9"/>
      <c r="N340" s="9"/>
    </row>
    <row r="341" spans="1:14" hidden="1" outlineLevel="1">
      <c r="A341">
        <v>30</v>
      </c>
      <c r="B341" s="3" t="s">
        <v>46</v>
      </c>
      <c r="C341" s="9">
        <v>3005</v>
      </c>
      <c r="D341" s="3" t="s">
        <v>338</v>
      </c>
      <c r="E341" s="16">
        <v>57498.371188079451</v>
      </c>
      <c r="F341" s="86">
        <v>4</v>
      </c>
      <c r="G341" s="17">
        <f t="shared" si="94"/>
        <v>34499.022712847669</v>
      </c>
      <c r="H341" s="17">
        <v>0</v>
      </c>
      <c r="I341" s="17">
        <f t="shared" ref="I341:I342" si="101">E341*0.6</f>
        <v>34499.022712847669</v>
      </c>
      <c r="J341" s="12">
        <f t="shared" si="95"/>
        <v>0.6</v>
      </c>
      <c r="K341" s="9"/>
      <c r="L341" s="9"/>
      <c r="M341" s="9"/>
      <c r="N341" s="9"/>
    </row>
    <row r="342" spans="1:14" hidden="1" outlineLevel="1">
      <c r="A342">
        <v>30</v>
      </c>
      <c r="B342" s="3" t="s">
        <v>46</v>
      </c>
      <c r="C342" s="9">
        <v>3004</v>
      </c>
      <c r="D342" s="3" t="s">
        <v>339</v>
      </c>
      <c r="E342" s="16">
        <v>58304.952696909131</v>
      </c>
      <c r="F342" s="86">
        <v>4</v>
      </c>
      <c r="G342" s="17">
        <f t="shared" si="94"/>
        <v>34982.971618145479</v>
      </c>
      <c r="H342" s="17">
        <v>0</v>
      </c>
      <c r="I342" s="17">
        <f t="shared" si="101"/>
        <v>34982.971618145479</v>
      </c>
      <c r="J342" s="12">
        <f t="shared" si="95"/>
        <v>0.6</v>
      </c>
      <c r="K342" s="9"/>
      <c r="L342" s="9"/>
      <c r="M342" s="9"/>
      <c r="N342" s="9"/>
    </row>
    <row r="343" spans="1:14" hidden="1" outlineLevel="1">
      <c r="A343">
        <v>30</v>
      </c>
      <c r="B343" s="3" t="s">
        <v>46</v>
      </c>
      <c r="C343" s="9">
        <v>3002</v>
      </c>
      <c r="D343" s="3" t="s">
        <v>340</v>
      </c>
      <c r="E343" s="16">
        <v>86450.782269207688</v>
      </c>
      <c r="F343" s="86">
        <v>3</v>
      </c>
      <c r="G343" s="17">
        <f t="shared" si="94"/>
        <v>38902.852021143459</v>
      </c>
      <c r="H343" s="17">
        <f t="shared" ref="H343:H346" si="102">E343*0.45</f>
        <v>38902.852021143459</v>
      </c>
      <c r="I343" s="17">
        <v>0</v>
      </c>
      <c r="J343" s="12">
        <f t="shared" si="95"/>
        <v>0.45</v>
      </c>
      <c r="K343" s="9"/>
      <c r="L343" s="9"/>
      <c r="M343" s="9"/>
      <c r="N343" s="9"/>
    </row>
    <row r="344" spans="1:14" hidden="1" outlineLevel="1">
      <c r="A344">
        <v>30</v>
      </c>
      <c r="B344" s="3" t="s">
        <v>46</v>
      </c>
      <c r="C344" s="9">
        <v>3007</v>
      </c>
      <c r="D344" s="3" t="s">
        <v>341</v>
      </c>
      <c r="E344" s="16">
        <v>37182.346349559855</v>
      </c>
      <c r="F344" s="86">
        <v>3</v>
      </c>
      <c r="G344" s="17">
        <f t="shared" si="94"/>
        <v>16732.055857301937</v>
      </c>
      <c r="H344" s="17">
        <f t="shared" si="102"/>
        <v>16732.055857301937</v>
      </c>
      <c r="I344" s="17">
        <v>0</v>
      </c>
      <c r="J344" s="12">
        <f t="shared" si="95"/>
        <v>0.45000000000000007</v>
      </c>
      <c r="K344" s="9"/>
      <c r="L344" s="9"/>
      <c r="M344" s="9"/>
      <c r="N344" s="9"/>
    </row>
    <row r="345" spans="1:14" hidden="1" outlineLevel="1">
      <c r="A345">
        <v>30</v>
      </c>
      <c r="B345" s="3" t="s">
        <v>46</v>
      </c>
      <c r="C345" s="9">
        <v>3001</v>
      </c>
      <c r="D345" s="3" t="s">
        <v>342</v>
      </c>
      <c r="E345" s="16">
        <v>64822.600029782552</v>
      </c>
      <c r="F345" s="86">
        <v>3</v>
      </c>
      <c r="G345" s="17">
        <f t="shared" si="94"/>
        <v>29170.170013402148</v>
      </c>
      <c r="H345" s="17">
        <f t="shared" si="102"/>
        <v>29170.170013402148</v>
      </c>
      <c r="I345" s="17">
        <v>0</v>
      </c>
      <c r="J345" s="12">
        <f t="shared" si="95"/>
        <v>0.45</v>
      </c>
      <c r="K345" s="9"/>
      <c r="L345" s="9"/>
      <c r="M345" s="9"/>
      <c r="N345" s="9"/>
    </row>
    <row r="346" spans="1:14" hidden="1" outlineLevel="1">
      <c r="A346">
        <v>30</v>
      </c>
      <c r="B346" s="3" t="s">
        <v>46</v>
      </c>
      <c r="C346" s="9">
        <v>3003</v>
      </c>
      <c r="D346" s="3" t="s">
        <v>343</v>
      </c>
      <c r="E346" s="16">
        <v>137118.91805690448</v>
      </c>
      <c r="F346" s="86">
        <v>3</v>
      </c>
      <c r="G346" s="17">
        <f t="shared" si="94"/>
        <v>61703.513125607016</v>
      </c>
      <c r="H346" s="17">
        <f t="shared" si="102"/>
        <v>61703.513125607016</v>
      </c>
      <c r="I346" s="17">
        <v>0</v>
      </c>
      <c r="J346" s="12">
        <f t="shared" si="95"/>
        <v>0.45</v>
      </c>
      <c r="K346" s="9"/>
      <c r="L346" s="9"/>
      <c r="M346" s="9"/>
      <c r="N346" s="9"/>
    </row>
    <row r="347" spans="1:14" collapsed="1">
      <c r="A347">
        <v>30</v>
      </c>
      <c r="B347" s="3" t="s">
        <v>46</v>
      </c>
      <c r="C347" s="9" t="s">
        <v>352</v>
      </c>
      <c r="D347" s="3" t="s">
        <v>354</v>
      </c>
      <c r="E347" s="16">
        <f>SUM(E338:E346)</f>
        <v>714506</v>
      </c>
      <c r="F347" s="86"/>
      <c r="G347" s="88">
        <f>SUM(G338:G346)</f>
        <v>357037.65757435339</v>
      </c>
      <c r="H347" s="88">
        <f t="shared" ref="H347:I347" si="103">SUM(H338:H346)</f>
        <v>214997.82727693956</v>
      </c>
      <c r="I347" s="88">
        <f t="shared" si="103"/>
        <v>142039.83029741389</v>
      </c>
      <c r="J347" s="89">
        <f t="shared" si="95"/>
        <v>0.49969861355167539</v>
      </c>
      <c r="K347" s="9"/>
      <c r="L347" s="9"/>
      <c r="M347" s="9"/>
      <c r="N347" s="9"/>
    </row>
    <row r="348" spans="1:14" hidden="1" outlineLevel="1">
      <c r="A348">
        <v>31</v>
      </c>
      <c r="B348" s="3" t="s">
        <v>47</v>
      </c>
      <c r="C348" s="9">
        <v>3103</v>
      </c>
      <c r="D348" s="3" t="s">
        <v>344</v>
      </c>
      <c r="E348" s="16">
        <v>126376.0335994483</v>
      </c>
      <c r="F348" s="86">
        <v>4</v>
      </c>
      <c r="G348" s="17">
        <f t="shared" si="94"/>
        <v>75825.620159668979</v>
      </c>
      <c r="H348" s="17">
        <v>0</v>
      </c>
      <c r="I348" s="17">
        <f t="shared" ref="I348:I353" si="104">E348*0.6</f>
        <v>75825.620159668979</v>
      </c>
      <c r="J348" s="12">
        <f t="shared" si="95"/>
        <v>0.6</v>
      </c>
      <c r="K348" s="9"/>
      <c r="L348" s="9"/>
      <c r="M348" s="9"/>
      <c r="N348" s="9"/>
    </row>
    <row r="349" spans="1:14" hidden="1" outlineLevel="1">
      <c r="A349">
        <v>31</v>
      </c>
      <c r="B349" s="3" t="s">
        <v>47</v>
      </c>
      <c r="C349" s="9">
        <v>3106</v>
      </c>
      <c r="D349" s="3" t="s">
        <v>345</v>
      </c>
      <c r="E349" s="16">
        <v>96656.322330132272</v>
      </c>
      <c r="F349" s="86">
        <v>4</v>
      </c>
      <c r="G349" s="17">
        <f t="shared" si="94"/>
        <v>57993.79339807936</v>
      </c>
      <c r="H349" s="17">
        <v>0</v>
      </c>
      <c r="I349" s="17">
        <f t="shared" si="104"/>
        <v>57993.79339807936</v>
      </c>
      <c r="J349" s="12">
        <f t="shared" si="95"/>
        <v>0.6</v>
      </c>
      <c r="K349" s="9"/>
      <c r="L349" s="9"/>
      <c r="M349" s="9"/>
      <c r="N349" s="9"/>
    </row>
    <row r="350" spans="1:14" hidden="1" outlineLevel="1">
      <c r="A350">
        <v>31</v>
      </c>
      <c r="B350" s="3" t="s">
        <v>47</v>
      </c>
      <c r="C350" s="9">
        <v>3102</v>
      </c>
      <c r="D350" s="3" t="s">
        <v>346</v>
      </c>
      <c r="E350" s="16">
        <v>110866.18640508513</v>
      </c>
      <c r="F350" s="86">
        <v>4</v>
      </c>
      <c r="G350" s="17">
        <f t="shared" si="94"/>
        <v>66519.711843051075</v>
      </c>
      <c r="H350" s="17">
        <v>0</v>
      </c>
      <c r="I350" s="17">
        <f t="shared" si="104"/>
        <v>66519.711843051075</v>
      </c>
      <c r="J350" s="12">
        <f t="shared" si="95"/>
        <v>0.6</v>
      </c>
      <c r="K350" s="9"/>
      <c r="L350" s="9"/>
      <c r="M350" s="9"/>
      <c r="N350" s="9"/>
    </row>
    <row r="351" spans="1:14" hidden="1" outlineLevel="1">
      <c r="A351">
        <v>31</v>
      </c>
      <c r="B351" s="3" t="s">
        <v>47</v>
      </c>
      <c r="C351" s="9">
        <v>3101</v>
      </c>
      <c r="D351" s="3" t="s">
        <v>347</v>
      </c>
      <c r="E351" s="16">
        <v>46081.523545864911</v>
      </c>
      <c r="F351" s="86">
        <v>4</v>
      </c>
      <c r="G351" s="17">
        <f t="shared" si="94"/>
        <v>27648.914127518947</v>
      </c>
      <c r="H351" s="17">
        <v>0</v>
      </c>
      <c r="I351" s="17">
        <f t="shared" si="104"/>
        <v>27648.914127518947</v>
      </c>
      <c r="J351" s="12">
        <f t="shared" si="95"/>
        <v>0.6</v>
      </c>
      <c r="K351" s="9"/>
      <c r="L351" s="9"/>
      <c r="M351" s="9"/>
      <c r="N351" s="9"/>
    </row>
    <row r="352" spans="1:14" hidden="1" outlineLevel="1">
      <c r="A352">
        <v>31</v>
      </c>
      <c r="B352" s="3" t="s">
        <v>47</v>
      </c>
      <c r="C352" s="9">
        <v>3105</v>
      </c>
      <c r="D352" s="3" t="s">
        <v>348</v>
      </c>
      <c r="E352" s="16">
        <v>106220.20720353989</v>
      </c>
      <c r="F352" s="86">
        <v>4</v>
      </c>
      <c r="G352" s="17">
        <f t="shared" si="94"/>
        <v>63732.124322123927</v>
      </c>
      <c r="H352" s="17">
        <v>0</v>
      </c>
      <c r="I352" s="17">
        <f t="shared" si="104"/>
        <v>63732.124322123927</v>
      </c>
      <c r="J352" s="12">
        <f t="shared" si="95"/>
        <v>0.6</v>
      </c>
      <c r="K352" s="9"/>
      <c r="L352" s="9"/>
      <c r="M352" s="9"/>
      <c r="N352" s="9"/>
    </row>
    <row r="353" spans="1:14" hidden="1" outlineLevel="1">
      <c r="A353">
        <v>31</v>
      </c>
      <c r="B353" s="3" t="s">
        <v>47</v>
      </c>
      <c r="C353" s="9">
        <v>3104</v>
      </c>
      <c r="D353" s="3" t="s">
        <v>349</v>
      </c>
      <c r="E353" s="16">
        <v>115385.72691592951</v>
      </c>
      <c r="F353" s="86">
        <v>4</v>
      </c>
      <c r="G353" s="17">
        <f t="shared" si="94"/>
        <v>69231.436149557703</v>
      </c>
      <c r="H353" s="17">
        <v>0</v>
      </c>
      <c r="I353" s="17">
        <f t="shared" si="104"/>
        <v>69231.436149557703</v>
      </c>
      <c r="J353" s="12">
        <f t="shared" si="95"/>
        <v>0.6</v>
      </c>
      <c r="K353" s="9"/>
      <c r="L353" s="9"/>
      <c r="M353" s="9"/>
      <c r="N353" s="9"/>
    </row>
    <row r="354" spans="1:14" collapsed="1">
      <c r="A354">
        <v>31</v>
      </c>
      <c r="B354" s="3" t="s">
        <v>47</v>
      </c>
      <c r="C354" s="9" t="s">
        <v>352</v>
      </c>
      <c r="D354" s="3" t="s">
        <v>354</v>
      </c>
      <c r="E354" s="16">
        <f>SUM(E348:E353)</f>
        <v>601586</v>
      </c>
      <c r="F354" s="86"/>
      <c r="G354" s="88">
        <f>SUM(G348:G353)</f>
        <v>360951.6</v>
      </c>
      <c r="H354" s="88">
        <f t="shared" ref="H354:I354" si="105">SUM(H348:H353)</f>
        <v>0</v>
      </c>
      <c r="I354" s="88">
        <f t="shared" si="105"/>
        <v>360951.6</v>
      </c>
      <c r="J354" s="89">
        <f t="shared" si="95"/>
        <v>0.6</v>
      </c>
      <c r="K354" s="9"/>
      <c r="L354" s="9"/>
      <c r="M354" s="9"/>
      <c r="N354" s="9"/>
    </row>
    <row r="355" spans="1:14" hidden="1" outlineLevel="1">
      <c r="A355">
        <v>32</v>
      </c>
      <c r="B355" s="3" t="s">
        <v>353</v>
      </c>
      <c r="C355" s="9">
        <v>3201</v>
      </c>
      <c r="D355" s="3" t="s">
        <v>202</v>
      </c>
      <c r="E355" s="16">
        <v>48776.156730532821</v>
      </c>
      <c r="F355" s="86">
        <v>3</v>
      </c>
      <c r="G355" s="17">
        <f t="shared" si="94"/>
        <v>21949.270528739769</v>
      </c>
      <c r="H355" s="17">
        <f>E355*0.45</f>
        <v>21949.270528739769</v>
      </c>
      <c r="I355" s="17">
        <v>0</v>
      </c>
      <c r="J355" s="12">
        <f t="shared" si="95"/>
        <v>0.45</v>
      </c>
      <c r="K355" s="9"/>
      <c r="L355" s="9"/>
      <c r="M355" s="9"/>
      <c r="N355" s="9"/>
    </row>
    <row r="356" spans="1:14" hidden="1" outlineLevel="1">
      <c r="A356">
        <v>32</v>
      </c>
      <c r="B356" s="3" t="s">
        <v>353</v>
      </c>
      <c r="C356" s="9">
        <v>3202</v>
      </c>
      <c r="D356" s="3" t="s">
        <v>204</v>
      </c>
      <c r="E356" s="16">
        <v>14405.26852858012</v>
      </c>
      <c r="F356" s="86">
        <v>4</v>
      </c>
      <c r="G356" s="17">
        <f t="shared" si="94"/>
        <v>8643.1611171480708</v>
      </c>
      <c r="H356" s="17">
        <v>0</v>
      </c>
      <c r="I356" s="17">
        <f>E356*0.6</f>
        <v>8643.1611171480708</v>
      </c>
      <c r="J356" s="12">
        <f t="shared" si="95"/>
        <v>0.6</v>
      </c>
      <c r="K356" s="9"/>
      <c r="L356" s="9"/>
      <c r="M356" s="9"/>
      <c r="N356" s="9"/>
    </row>
    <row r="357" spans="1:14" collapsed="1">
      <c r="A357">
        <v>32</v>
      </c>
      <c r="B357" s="3" t="s">
        <v>353</v>
      </c>
      <c r="C357" s="9" t="s">
        <v>352</v>
      </c>
      <c r="D357" s="2" t="s">
        <v>354</v>
      </c>
      <c r="E357" s="16">
        <f>SUM(E355:E356)</f>
        <v>63181.425259112941</v>
      </c>
      <c r="F357" s="86"/>
      <c r="G357" s="88">
        <f>SUM(G355:G356)</f>
        <v>30592.431645887838</v>
      </c>
      <c r="H357" s="88">
        <f t="shared" ref="H357:I357" si="106">SUM(H355:H356)</f>
        <v>21949.270528739769</v>
      </c>
      <c r="I357" s="88">
        <f t="shared" si="106"/>
        <v>8643.1611171480708</v>
      </c>
      <c r="J357" s="89">
        <f t="shared" si="95"/>
        <v>0.48419977106286244</v>
      </c>
      <c r="K357" s="9"/>
      <c r="L357" s="9"/>
      <c r="M357" s="9"/>
      <c r="N357" s="9"/>
    </row>
    <row r="358" spans="1:14">
      <c r="E358" s="87">
        <f t="shared" ref="E358" si="107">SUM(E23,E35,E46,E67,E91,E104,E136,E163,E192,E205,E223,E239,E256,E265,E281,E296,E306,E316,E337,E347,E354,E357)</f>
        <v>27650307.39727468</v>
      </c>
      <c r="F358" s="87"/>
      <c r="G358" s="87">
        <f>SUM(G23,G35,G46,G67,G91,G104,G136,G163,G192,G205,G223,G239,G256,G265,G281,G296,G306,G316,G337,G347,G354,G357)</f>
        <v>14436663.971385408</v>
      </c>
      <c r="H358" s="87">
        <f t="shared" ref="H358:I358" si="108">SUM(H23,H35,H46,H67,H91,H104,H136,H163,H192,H205,H223,H239,H256,H265,H281,H296,H306,H316,H337,H347,H354,H357)</f>
        <v>6277126.6922390135</v>
      </c>
      <c r="I358" s="87">
        <f t="shared" si="108"/>
        <v>8159537.2791463919</v>
      </c>
      <c r="J358" s="15">
        <f t="shared" si="95"/>
        <v>0.52211585802508442</v>
      </c>
      <c r="K358" s="14"/>
      <c r="L358" s="14"/>
      <c r="M358" s="14"/>
      <c r="N358" s="14"/>
    </row>
  </sheetData>
  <autoFilter ref="A2:N358"/>
  <mergeCells count="1">
    <mergeCell ref="B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C27" sqref="C27"/>
    </sheetView>
  </sheetViews>
  <sheetFormatPr defaultColWidth="9.140625" defaultRowHeight="15"/>
  <cols>
    <col min="1" max="2" width="17.42578125" style="20" bestFit="1" customWidth="1"/>
    <col min="3" max="3" width="13.5703125" style="20" bestFit="1" customWidth="1"/>
    <col min="4" max="4" width="9.28515625" style="20" customWidth="1"/>
    <col min="5" max="5" width="13.5703125" style="20" bestFit="1" customWidth="1"/>
    <col min="6" max="6" width="9.140625" style="20"/>
    <col min="7" max="7" width="13.5703125" style="20" bestFit="1" customWidth="1"/>
    <col min="8" max="8" width="9.140625" style="20"/>
    <col min="9" max="9" width="13.5703125" style="20" bestFit="1" customWidth="1"/>
    <col min="10" max="10" width="9.140625" style="20"/>
    <col min="11" max="11" width="17.7109375" style="20" bestFit="1" customWidth="1"/>
    <col min="12" max="16384" width="9.140625" style="20"/>
  </cols>
  <sheetData>
    <row r="1" spans="1:11" ht="15.75">
      <c r="A1" s="98" t="s">
        <v>365</v>
      </c>
      <c r="B1" s="99"/>
      <c r="C1" s="100" t="s">
        <v>366</v>
      </c>
      <c r="D1" s="100"/>
      <c r="E1" s="101" t="s">
        <v>367</v>
      </c>
      <c r="F1" s="102"/>
      <c r="G1" s="103" t="s">
        <v>368</v>
      </c>
      <c r="H1" s="104"/>
      <c r="I1" s="105" t="s">
        <v>369</v>
      </c>
      <c r="J1" s="106"/>
      <c r="K1" s="96" t="s">
        <v>374</v>
      </c>
    </row>
    <row r="2" spans="1:11" ht="15.75">
      <c r="A2" s="21" t="s">
        <v>370</v>
      </c>
      <c r="B2" s="21" t="s">
        <v>371</v>
      </c>
      <c r="C2" s="21" t="s">
        <v>372</v>
      </c>
      <c r="D2" s="21" t="s">
        <v>373</v>
      </c>
      <c r="E2" s="21" t="s">
        <v>372</v>
      </c>
      <c r="F2" s="21" t="s">
        <v>373</v>
      </c>
      <c r="G2" s="21" t="s">
        <v>372</v>
      </c>
      <c r="H2" s="21" t="s">
        <v>373</v>
      </c>
      <c r="I2" s="21" t="s">
        <v>372</v>
      </c>
      <c r="J2" s="21" t="s">
        <v>373</v>
      </c>
      <c r="K2" s="97"/>
    </row>
    <row r="3" spans="1:11">
      <c r="A3" s="20">
        <v>11</v>
      </c>
      <c r="B3" s="20" t="s">
        <v>30</v>
      </c>
      <c r="C3" s="22">
        <f t="shared" ref="C3:C24" si="0">$K3*(D3/100)</f>
        <v>624371.43413458683</v>
      </c>
      <c r="D3" s="23">
        <v>21.651191602899072</v>
      </c>
      <c r="E3" s="22">
        <f t="shared" ref="E3:E24" si="1">$K3*(F3/100)</f>
        <v>769341.11873831297</v>
      </c>
      <c r="F3" s="23">
        <v>26.678273635115403</v>
      </c>
      <c r="G3" s="22">
        <f t="shared" ref="G3:G24" si="2">$K3*(H3/100)</f>
        <v>718195.79484532983</v>
      </c>
      <c r="H3" s="23">
        <v>24.904718429576302</v>
      </c>
      <c r="I3" s="22">
        <f t="shared" ref="I3:I24" si="3">$K3*(J3/100)</f>
        <v>771865.6522817706</v>
      </c>
      <c r="J3" s="23">
        <v>26.765816332409216</v>
      </c>
      <c r="K3" s="23">
        <v>2883774.0000000005</v>
      </c>
    </row>
    <row r="4" spans="1:11">
      <c r="A4" s="20">
        <v>12</v>
      </c>
      <c r="B4" s="20" t="s">
        <v>31</v>
      </c>
      <c r="C4" s="22">
        <f t="shared" si="0"/>
        <v>153643.70159582864</v>
      </c>
      <c r="D4" s="23">
        <v>27.106642342757148</v>
      </c>
      <c r="E4" s="22">
        <f t="shared" si="1"/>
        <v>133996.78204325252</v>
      </c>
      <c r="F4" s="23">
        <v>23.640427874366196</v>
      </c>
      <c r="G4" s="22">
        <f t="shared" si="2"/>
        <v>149796.25467676981</v>
      </c>
      <c r="H4" s="23">
        <v>26.427855210681816</v>
      </c>
      <c r="I4" s="22">
        <f t="shared" si="3"/>
        <v>129375.26168414902</v>
      </c>
      <c r="J4" s="23">
        <v>22.825074572194843</v>
      </c>
      <c r="K4" s="23">
        <v>566812</v>
      </c>
    </row>
    <row r="5" spans="1:11">
      <c r="A5" s="20">
        <v>13</v>
      </c>
      <c r="B5" s="20" t="s">
        <v>32</v>
      </c>
      <c r="C5" s="22">
        <f t="shared" si="0"/>
        <v>616085.31615814217</v>
      </c>
      <c r="D5" s="23">
        <v>23.442789033029111</v>
      </c>
      <c r="E5" s="22">
        <f t="shared" si="1"/>
        <v>801646.35900439171</v>
      </c>
      <c r="F5" s="23">
        <v>30.503610425949457</v>
      </c>
      <c r="G5" s="22">
        <f t="shared" si="2"/>
        <v>471011.02910542139</v>
      </c>
      <c r="H5" s="23">
        <v>17.922537508934912</v>
      </c>
      <c r="I5" s="22">
        <f t="shared" si="3"/>
        <v>739294.92082061502</v>
      </c>
      <c r="J5" s="23">
        <v>28.131063032086505</v>
      </c>
      <c r="K5" s="23">
        <v>2628037.6250885706</v>
      </c>
    </row>
    <row r="6" spans="1:11">
      <c r="A6" s="20">
        <v>14</v>
      </c>
      <c r="B6" s="20" t="s">
        <v>33</v>
      </c>
      <c r="C6" s="22">
        <f t="shared" si="0"/>
        <v>167950.38981247088</v>
      </c>
      <c r="D6" s="23">
        <v>22.533090469238729</v>
      </c>
      <c r="E6" s="22">
        <f t="shared" si="1"/>
        <v>204229.96146202899</v>
      </c>
      <c r="F6" s="23">
        <v>27.400544906692019</v>
      </c>
      <c r="G6" s="22">
        <f t="shared" si="2"/>
        <v>170513.05108748583</v>
      </c>
      <c r="H6" s="23">
        <v>22.876910322329884</v>
      </c>
      <c r="I6" s="22">
        <f t="shared" si="3"/>
        <v>202656.59763801433</v>
      </c>
      <c r="J6" s="23">
        <v>27.189454301739357</v>
      </c>
      <c r="K6" s="23">
        <v>745350.00000000012</v>
      </c>
    </row>
    <row r="7" spans="1:11">
      <c r="A7" s="20">
        <v>15</v>
      </c>
      <c r="B7" s="20" t="s">
        <v>34</v>
      </c>
      <c r="C7" s="22">
        <f t="shared" si="0"/>
        <v>593187.33143859112</v>
      </c>
      <c r="D7" s="23">
        <v>20.810728188915462</v>
      </c>
      <c r="E7" s="22">
        <f t="shared" si="1"/>
        <v>751245.17901599349</v>
      </c>
      <c r="F7" s="23">
        <v>26.355854879468986</v>
      </c>
      <c r="G7" s="22">
        <f t="shared" si="2"/>
        <v>731392.23941445234</v>
      </c>
      <c r="H7" s="23">
        <v>25.659356306587039</v>
      </c>
      <c r="I7" s="22">
        <f t="shared" si="3"/>
        <v>774567.25013096258</v>
      </c>
      <c r="J7" s="23">
        <v>27.174060625028513</v>
      </c>
      <c r="K7" s="23">
        <v>2850391.9999999995</v>
      </c>
    </row>
    <row r="8" spans="1:11">
      <c r="A8" s="20">
        <v>16</v>
      </c>
      <c r="B8" s="20" t="s">
        <v>27</v>
      </c>
      <c r="C8" s="22">
        <f t="shared" si="0"/>
        <v>149346.55383923586</v>
      </c>
      <c r="D8" s="23">
        <v>26.147478655958096</v>
      </c>
      <c r="E8" s="22">
        <f t="shared" si="1"/>
        <v>162650.5321884451</v>
      </c>
      <c r="F8" s="23">
        <v>28.476728852783779</v>
      </c>
      <c r="G8" s="22">
        <f t="shared" si="2"/>
        <v>111713.36181898651</v>
      </c>
      <c r="H8" s="23">
        <v>19.55868862492542</v>
      </c>
      <c r="I8" s="22">
        <f t="shared" si="3"/>
        <v>147459.55215333262</v>
      </c>
      <c r="J8" s="23">
        <v>25.817103866332726</v>
      </c>
      <c r="K8" s="23">
        <v>571170</v>
      </c>
    </row>
    <row r="9" spans="1:11">
      <c r="A9" s="20">
        <v>17</v>
      </c>
      <c r="B9" s="20" t="s">
        <v>35</v>
      </c>
      <c r="C9" s="22">
        <f t="shared" si="0"/>
        <v>460528.72239555675</v>
      </c>
      <c r="D9" s="23">
        <v>21.87741253597585</v>
      </c>
      <c r="E9" s="22">
        <f t="shared" si="1"/>
        <v>620705.95574537909</v>
      </c>
      <c r="F9" s="23">
        <v>29.486630468436214</v>
      </c>
      <c r="G9" s="22">
        <f t="shared" si="2"/>
        <v>440573.14042134583</v>
      </c>
      <c r="H9" s="23">
        <v>20.929422805879685</v>
      </c>
      <c r="I9" s="22">
        <f t="shared" si="3"/>
        <v>583234.18143771833</v>
      </c>
      <c r="J9" s="23">
        <v>27.706534189708247</v>
      </c>
      <c r="K9" s="23">
        <v>2105042</v>
      </c>
    </row>
    <row r="10" spans="1:11">
      <c r="A10" s="20">
        <v>18</v>
      </c>
      <c r="B10" s="20" t="s">
        <v>36</v>
      </c>
      <c r="C10" s="22">
        <f t="shared" si="0"/>
        <v>737607.57660156733</v>
      </c>
      <c r="D10" s="23">
        <v>23.349194011625325</v>
      </c>
      <c r="E10" s="22">
        <f t="shared" si="1"/>
        <v>886638.30173057667</v>
      </c>
      <c r="F10" s="23">
        <v>28.066807313217122</v>
      </c>
      <c r="G10" s="22">
        <f t="shared" si="2"/>
        <v>702041.31329379161</v>
      </c>
      <c r="H10" s="23">
        <v>22.223333040852804</v>
      </c>
      <c r="I10" s="22">
        <f t="shared" si="3"/>
        <v>832740.80837406463</v>
      </c>
      <c r="J10" s="23">
        <v>26.360665634304748</v>
      </c>
      <c r="K10" s="23">
        <v>3159028</v>
      </c>
    </row>
    <row r="11" spans="1:11">
      <c r="A11" s="20">
        <v>19</v>
      </c>
      <c r="B11" s="20" t="s">
        <v>37</v>
      </c>
      <c r="C11" s="22">
        <f t="shared" si="0"/>
        <v>359714.86665028642</v>
      </c>
      <c r="D11" s="23">
        <v>25.925160838089113</v>
      </c>
      <c r="E11" s="22">
        <f t="shared" si="1"/>
        <v>371775.010202148</v>
      </c>
      <c r="F11" s="23">
        <v>26.794352495981926</v>
      </c>
      <c r="G11" s="22">
        <f t="shared" si="2"/>
        <v>319483.52062139916</v>
      </c>
      <c r="H11" s="23">
        <v>23.025630645622186</v>
      </c>
      <c r="I11" s="22">
        <f t="shared" si="3"/>
        <v>336539.1772670538</v>
      </c>
      <c r="J11" s="23">
        <v>24.254856020306789</v>
      </c>
      <c r="K11" s="23">
        <v>1387512.5747408872</v>
      </c>
    </row>
    <row r="12" spans="1:11">
      <c r="A12" s="20">
        <v>20</v>
      </c>
      <c r="B12" s="20" t="s">
        <v>38</v>
      </c>
      <c r="C12" s="22">
        <f t="shared" si="0"/>
        <v>393500.36717993778</v>
      </c>
      <c r="D12" s="23">
        <v>19.814592347492628</v>
      </c>
      <c r="E12" s="22">
        <f t="shared" si="1"/>
        <v>596325.06574670295</v>
      </c>
      <c r="F12" s="23">
        <v>30.027768891406215</v>
      </c>
      <c r="G12" s="22">
        <f t="shared" si="2"/>
        <v>417338.83590974554</v>
      </c>
      <c r="H12" s="23">
        <v>21.014971252993362</v>
      </c>
      <c r="I12" s="22">
        <f t="shared" si="3"/>
        <v>578747.73116361327</v>
      </c>
      <c r="J12" s="23">
        <v>29.142667508107774</v>
      </c>
      <c r="K12" s="23">
        <v>1985912</v>
      </c>
    </row>
    <row r="13" spans="1:11">
      <c r="A13" s="20">
        <v>21</v>
      </c>
      <c r="B13" s="20" t="s">
        <v>39</v>
      </c>
      <c r="C13" s="22">
        <f t="shared" si="0"/>
        <v>144756.2874441637</v>
      </c>
      <c r="D13" s="23">
        <v>23.152115578683969</v>
      </c>
      <c r="E13" s="22">
        <f t="shared" si="1"/>
        <v>178521.32046099272</v>
      </c>
      <c r="F13" s="23">
        <v>28.552447134059346</v>
      </c>
      <c r="G13" s="22">
        <f t="shared" si="2"/>
        <v>133878.95786029991</v>
      </c>
      <c r="H13" s="23">
        <v>21.412410891865502</v>
      </c>
      <c r="I13" s="22">
        <f t="shared" si="3"/>
        <v>168083.43423454388</v>
      </c>
      <c r="J13" s="23">
        <v>26.88302639539118</v>
      </c>
      <c r="K13" s="23">
        <v>625240.00000000023</v>
      </c>
    </row>
    <row r="14" spans="1:11">
      <c r="A14" s="20">
        <v>22</v>
      </c>
      <c r="B14" s="20" t="s">
        <v>40</v>
      </c>
      <c r="C14" s="22">
        <f t="shared" si="0"/>
        <v>190127.38137273784</v>
      </c>
      <c r="D14" s="23">
        <v>22.237900905615149</v>
      </c>
      <c r="E14" s="22">
        <f t="shared" si="1"/>
        <v>251086.58762933387</v>
      </c>
      <c r="F14" s="23">
        <v>29.367882806336347</v>
      </c>
      <c r="G14" s="22">
        <f t="shared" si="2"/>
        <v>173865.08042158594</v>
      </c>
      <c r="H14" s="23">
        <v>20.335810662547917</v>
      </c>
      <c r="I14" s="22">
        <f t="shared" si="3"/>
        <v>239890.95057634229</v>
      </c>
      <c r="J14" s="23">
        <v>28.058405625500576</v>
      </c>
      <c r="K14" s="23">
        <v>854970</v>
      </c>
    </row>
    <row r="15" spans="1:11">
      <c r="A15" s="20">
        <v>23</v>
      </c>
      <c r="B15" s="20" t="s">
        <v>0</v>
      </c>
      <c r="C15" s="22">
        <f t="shared" si="0"/>
        <v>341552.33897424681</v>
      </c>
      <c r="D15" s="23">
        <v>22.809687021378593</v>
      </c>
      <c r="E15" s="22">
        <f t="shared" si="1"/>
        <v>412368.62294546881</v>
      </c>
      <c r="F15" s="23">
        <v>27.538968859271197</v>
      </c>
      <c r="G15" s="22">
        <f t="shared" si="2"/>
        <v>344209.01123389183</v>
      </c>
      <c r="H15" s="23">
        <v>22.987105987218118</v>
      </c>
      <c r="I15" s="22">
        <f t="shared" si="3"/>
        <v>399270.40175782243</v>
      </c>
      <c r="J15" s="23">
        <v>26.664238132132095</v>
      </c>
      <c r="K15" s="23">
        <v>1497400.3749114298</v>
      </c>
    </row>
    <row r="16" spans="1:11">
      <c r="A16" s="20">
        <v>24</v>
      </c>
      <c r="B16" s="20" t="s">
        <v>41</v>
      </c>
      <c r="C16" s="22">
        <f t="shared" si="0"/>
        <v>221711.40753228561</v>
      </c>
      <c r="D16" s="23">
        <v>24.991479159315659</v>
      </c>
      <c r="E16" s="22">
        <f t="shared" si="1"/>
        <v>254090.30388143996</v>
      </c>
      <c r="F16" s="23">
        <v>28.641253080820796</v>
      </c>
      <c r="G16" s="22">
        <f t="shared" si="2"/>
        <v>206996.76675453011</v>
      </c>
      <c r="H16" s="23">
        <v>23.33283361451868</v>
      </c>
      <c r="I16" s="22">
        <f t="shared" si="3"/>
        <v>204349.5218317438</v>
      </c>
      <c r="J16" s="23">
        <v>23.034434145344846</v>
      </c>
      <c r="K16" s="23">
        <v>887147.99999999965</v>
      </c>
    </row>
    <row r="17" spans="1:11">
      <c r="A17" s="20">
        <v>25</v>
      </c>
      <c r="B17" s="20" t="s">
        <v>42</v>
      </c>
      <c r="C17" s="22">
        <f t="shared" si="0"/>
        <v>245151.2016836289</v>
      </c>
      <c r="D17" s="23">
        <v>24.860582827331488</v>
      </c>
      <c r="E17" s="22">
        <f t="shared" si="1"/>
        <v>255377.00183882183</v>
      </c>
      <c r="F17" s="23">
        <v>25.897572856293234</v>
      </c>
      <c r="G17" s="22">
        <f t="shared" si="2"/>
        <v>249275.54668363402</v>
      </c>
      <c r="H17" s="23">
        <v>25.278829280038824</v>
      </c>
      <c r="I17" s="22">
        <f t="shared" si="3"/>
        <v>236300.24979391519</v>
      </c>
      <c r="J17" s="23">
        <v>23.963015036336451</v>
      </c>
      <c r="K17" s="23">
        <v>986104</v>
      </c>
    </row>
    <row r="18" spans="1:11">
      <c r="A18" s="20">
        <v>26</v>
      </c>
      <c r="B18" s="20" t="s">
        <v>9</v>
      </c>
      <c r="C18" s="22">
        <f t="shared" si="0"/>
        <v>82450.896773728688</v>
      </c>
      <c r="D18" s="23">
        <v>24.309991566330492</v>
      </c>
      <c r="E18" s="22">
        <f t="shared" si="1"/>
        <v>94187.55686035096</v>
      </c>
      <c r="F18" s="23">
        <v>27.770452505957117</v>
      </c>
      <c r="G18" s="22">
        <f t="shared" si="2"/>
        <v>75446.447663506173</v>
      </c>
      <c r="H18" s="23">
        <v>22.244785419894058</v>
      </c>
      <c r="I18" s="22">
        <f t="shared" si="3"/>
        <v>87079.74443566789</v>
      </c>
      <c r="J18" s="23">
        <v>25.674770507818305</v>
      </c>
      <c r="K18" s="23">
        <v>339164.6457332538</v>
      </c>
    </row>
    <row r="19" spans="1:11">
      <c r="A19" s="20">
        <v>27</v>
      </c>
      <c r="B19" s="20" t="s">
        <v>43</v>
      </c>
      <c r="C19" s="22">
        <f t="shared" si="0"/>
        <v>167977.89868600134</v>
      </c>
      <c r="D19" s="23">
        <v>23.149632270147833</v>
      </c>
      <c r="E19" s="22">
        <f t="shared" si="1"/>
        <v>198485.34820456055</v>
      </c>
      <c r="F19" s="23">
        <v>27.353972504066949</v>
      </c>
      <c r="G19" s="22">
        <f t="shared" si="2"/>
        <v>169562.34583385455</v>
      </c>
      <c r="H19" s="23">
        <v>23.367990572705544</v>
      </c>
      <c r="I19" s="22">
        <f t="shared" si="3"/>
        <v>189592.40727558386</v>
      </c>
      <c r="J19" s="23">
        <v>26.128404653079695</v>
      </c>
      <c r="K19" s="23">
        <v>725618.00000000012</v>
      </c>
    </row>
    <row r="20" spans="1:11">
      <c r="A20" s="20">
        <v>28</v>
      </c>
      <c r="B20" s="20" t="s">
        <v>44</v>
      </c>
      <c r="C20" s="22">
        <f t="shared" si="0"/>
        <v>37563.140552006815</v>
      </c>
      <c r="D20" s="23">
        <v>25.58030328239958</v>
      </c>
      <c r="E20" s="22">
        <f t="shared" si="1"/>
        <v>44738.18293502483</v>
      </c>
      <c r="F20" s="23">
        <v>30.466469814922544</v>
      </c>
      <c r="G20" s="22">
        <f t="shared" si="2"/>
        <v>26768.673023550684</v>
      </c>
      <c r="H20" s="23">
        <v>18.229327056979312</v>
      </c>
      <c r="I20" s="22">
        <f t="shared" si="3"/>
        <v>37774.003489417628</v>
      </c>
      <c r="J20" s="23">
        <v>25.7238998456986</v>
      </c>
      <c r="K20" s="23">
        <v>146843.99999999991</v>
      </c>
    </row>
    <row r="21" spans="1:11">
      <c r="A21" s="20">
        <v>29</v>
      </c>
      <c r="B21" s="20" t="s">
        <v>45</v>
      </c>
      <c r="C21" s="22">
        <f t="shared" si="0"/>
        <v>237485.01993904592</v>
      </c>
      <c r="D21" s="23">
        <v>21.45469475849487</v>
      </c>
      <c r="E21" s="22">
        <f t="shared" si="1"/>
        <v>321382.92315760948</v>
      </c>
      <c r="F21" s="23">
        <v>29.034136631898182</v>
      </c>
      <c r="G21" s="22">
        <f t="shared" si="2"/>
        <v>234563.18088376342</v>
      </c>
      <c r="H21" s="23">
        <v>21.190732151166525</v>
      </c>
      <c r="I21" s="22">
        <f t="shared" si="3"/>
        <v>313482.87601958093</v>
      </c>
      <c r="J21" s="23">
        <v>28.320436458440394</v>
      </c>
      <c r="K21" s="23">
        <v>1106914</v>
      </c>
    </row>
    <row r="22" spans="1:11">
      <c r="A22" s="20">
        <v>30</v>
      </c>
      <c r="B22" s="20" t="s">
        <v>46</v>
      </c>
      <c r="C22" s="22">
        <f t="shared" si="0"/>
        <v>170325.96080036735</v>
      </c>
      <c r="D22" s="23">
        <v>23.838282785640338</v>
      </c>
      <c r="E22" s="22">
        <f t="shared" si="1"/>
        <v>201991.0461613521</v>
      </c>
      <c r="F22" s="23">
        <v>28.270027985958425</v>
      </c>
      <c r="G22" s="22">
        <f t="shared" si="2"/>
        <v>157378.96553269716</v>
      </c>
      <c r="H22" s="23">
        <v>22.026262275291902</v>
      </c>
      <c r="I22" s="22">
        <f t="shared" si="3"/>
        <v>184810.0275055836</v>
      </c>
      <c r="J22" s="23">
        <v>25.865426953109367</v>
      </c>
      <c r="K22" s="23">
        <v>714506</v>
      </c>
    </row>
    <row r="23" spans="1:11">
      <c r="A23" s="20">
        <v>31</v>
      </c>
      <c r="B23" s="20" t="s">
        <v>47</v>
      </c>
      <c r="C23" s="22">
        <f t="shared" si="0"/>
        <v>121172.9870090632</v>
      </c>
      <c r="D23" s="23">
        <v>20.142255140422684</v>
      </c>
      <c r="E23" s="22">
        <f t="shared" si="1"/>
        <v>175949.9947282006</v>
      </c>
      <c r="F23" s="23">
        <v>29.247687733457994</v>
      </c>
      <c r="G23" s="22">
        <f t="shared" si="2"/>
        <v>134258.47764840221</v>
      </c>
      <c r="H23" s="23">
        <v>22.317420559720837</v>
      </c>
      <c r="I23" s="22">
        <f t="shared" si="3"/>
        <v>170204.54061433382</v>
      </c>
      <c r="J23" s="23">
        <v>28.292636566398453</v>
      </c>
      <c r="K23" s="23">
        <v>601586</v>
      </c>
    </row>
    <row r="24" spans="1:11">
      <c r="A24" s="20">
        <v>32</v>
      </c>
      <c r="B24" s="20" t="s">
        <v>353</v>
      </c>
      <c r="C24" s="22">
        <f t="shared" si="0"/>
        <v>14785.933035721169</v>
      </c>
      <c r="D24" s="23">
        <v>23.402341708947962</v>
      </c>
      <c r="E24" s="22">
        <f t="shared" si="1"/>
        <v>19674.337013194567</v>
      </c>
      <c r="F24" s="23">
        <v>31.139432091802721</v>
      </c>
      <c r="G24" s="22">
        <f t="shared" si="2"/>
        <v>11952.43487135093</v>
      </c>
      <c r="H24" s="23">
        <v>18.91764046526788</v>
      </c>
      <c r="I24" s="22">
        <f t="shared" si="3"/>
        <v>16768.720338846277</v>
      </c>
      <c r="J24" s="23">
        <v>26.540585733981441</v>
      </c>
      <c r="K24" s="23">
        <v>63181.425259112941</v>
      </c>
    </row>
    <row r="25" spans="1:11">
      <c r="K25" s="24"/>
    </row>
  </sheetData>
  <autoFilter ref="A2:K2">
    <sortState ref="A3:K24">
      <sortCondition ref="B2"/>
    </sortState>
  </autoFilter>
  <sortState ref="A3:K25">
    <sortCondition ref="A3:A25"/>
  </sortState>
  <mergeCells count="6">
    <mergeCell ref="K1:K2"/>
    <mergeCell ref="A1:B1"/>
    <mergeCell ref="C1:D1"/>
    <mergeCell ref="E1:F1"/>
    <mergeCell ref="G1:H1"/>
    <mergeCell ref="I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1_Needs severity score</vt:lpstr>
      <vt:lpstr>2_People in need</vt:lpstr>
      <vt:lpstr>3_SADD_By_Gov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ocha041350</dc:creator>
  <cp:lastModifiedBy>Marije Broekhuijsen</cp:lastModifiedBy>
  <dcterms:created xsi:type="dcterms:W3CDTF">2015-10-01T11:14:11Z</dcterms:created>
  <dcterms:modified xsi:type="dcterms:W3CDTF">2016-12-11T16:17:13Z</dcterms:modified>
</cp:coreProperties>
</file>