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815" windowHeight="7740"/>
  </bookViews>
  <sheets>
    <sheet name="WASH Caseload" sheetId="13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3"/>
  <c r="B17"/>
  <c r="G16"/>
  <c r="G17" s="1"/>
  <c r="E3"/>
</calcChain>
</file>

<file path=xl/comments1.xml><?xml version="1.0" encoding="utf-8"?>
<comments xmlns="http://schemas.openxmlformats.org/spreadsheetml/2006/main">
  <authors>
    <author>firasq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firasq:</t>
        </r>
        <r>
          <rPr>
            <sz val="9"/>
            <color indexed="81"/>
            <rFont val="Tahoma"/>
            <family val="2"/>
          </rPr>
          <t xml:space="preserve">
The numbers provided below are an example 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firasq:</t>
        </r>
        <r>
          <rPr>
            <sz val="9"/>
            <color indexed="81"/>
            <rFont val="Tahoma"/>
            <family val="2"/>
          </rPr>
          <t xml:space="preserve">
Please dissagregate the provided PiN figure by the below general geographic areas . The total of PIN by all areas should sum up to the overall caseload</t>
        </r>
      </text>
    </comment>
  </commentList>
</comments>
</file>

<file path=xl/sharedStrings.xml><?xml version="1.0" encoding="utf-8"?>
<sst xmlns="http://schemas.openxmlformats.org/spreadsheetml/2006/main" count="91" uniqueCount="58">
  <si>
    <t>Cluster</t>
  </si>
  <si>
    <t>Cluster overall caseload ( People in Need)</t>
  </si>
  <si>
    <r>
      <t>People in need by</t>
    </r>
    <r>
      <rPr>
        <b/>
        <u/>
        <sz val="9"/>
        <color theme="0"/>
        <rFont val="Calibri"/>
        <family val="2"/>
        <scheme val="minor"/>
      </rPr>
      <t xml:space="preserve"> Region </t>
    </r>
    <r>
      <rPr>
        <b/>
        <sz val="9"/>
        <color theme="0"/>
        <rFont val="Calibri"/>
        <family val="2"/>
        <scheme val="minor"/>
      </rPr>
      <t>(Gaza, A, B, C, EJ), Rank (0-4, from low to high, zero for none)</t>
    </r>
  </si>
  <si>
    <t>Gaza Strip</t>
  </si>
  <si>
    <t>WB (AREA C)</t>
  </si>
  <si>
    <t>WB (Areas A,B)</t>
  </si>
  <si>
    <t>East Jerusalem</t>
  </si>
  <si>
    <t>WASH</t>
  </si>
  <si>
    <t>Column1</t>
  </si>
  <si>
    <t xml:space="preserve">Lack of Access to Water </t>
  </si>
  <si>
    <t>Poor quality water</t>
  </si>
  <si>
    <t>Lack of Water Storage Facilities</t>
  </si>
  <si>
    <t>High Cost of water (&gt;=20 NIS)</t>
  </si>
  <si>
    <t>Lack sewage connection</t>
  </si>
  <si>
    <t>Lack Sufficient Access to Sanitation</t>
  </si>
  <si>
    <t>Affected by Winter Floods</t>
  </si>
  <si>
    <t>PCBS HH Environment Survey 2015 - proportion of WB population unconnected or receiving water once a week or less</t>
  </si>
  <si>
    <t>WASH Cluster Estimate 2015</t>
  </si>
  <si>
    <t>Locality</t>
  </si>
  <si>
    <t>Region / Type</t>
  </si>
  <si>
    <t>GVC-PHG-UNICEF HH Survey 2016 proportion using tankered drinking water against proportion contaminated (NRC water producers study 2016)</t>
  </si>
  <si>
    <t>Locality + GS</t>
  </si>
  <si>
    <t>Lack Sufficient Water Storage Facilities</t>
  </si>
  <si>
    <t>GAZA &amp; AREA C ONLY</t>
  </si>
  <si>
    <t xml:space="preserve">Lack sewage network </t>
  </si>
  <si>
    <t>North Gaza</t>
  </si>
  <si>
    <t>Lack Seweage connection</t>
  </si>
  <si>
    <t>PCBS HH Environment Survey 2015 for WB minus Area C estimation</t>
  </si>
  <si>
    <t>Gaza</t>
  </si>
  <si>
    <t>Khan Yunis</t>
  </si>
  <si>
    <t>PCBS HH Environment Survey 2015 - proportion of population with 'other' waste-water disposal minus Area C estimate</t>
  </si>
  <si>
    <t>Middle Area</t>
  </si>
  <si>
    <t>Rafah</t>
  </si>
  <si>
    <t>WASH Cluster Estimation 2015</t>
  </si>
  <si>
    <t>Bethlehem</t>
  </si>
  <si>
    <t>Locality / Site</t>
  </si>
  <si>
    <t>Hebron</t>
  </si>
  <si>
    <t>Jenin</t>
  </si>
  <si>
    <t>Jericho</t>
  </si>
  <si>
    <t>Jerusalem</t>
  </si>
  <si>
    <t>Nablus</t>
  </si>
  <si>
    <t>Qalqiliya</t>
  </si>
  <si>
    <t>Ramallah</t>
  </si>
  <si>
    <t>Salfit</t>
  </si>
  <si>
    <t>Tubas</t>
  </si>
  <si>
    <t>Tulkarm</t>
  </si>
  <si>
    <t>ACF/CISP studies finding roughly 50% of all stored water with faecal coliforms (slightly higher in rainwater/mixed sources compared to trucked/piped sources).
Proportion applied to an estimated total population of 300,000</t>
  </si>
  <si>
    <t>GVC-PHG-UNICEF HH Survey 2016 - proportion self-reporting difficult access to water</t>
  </si>
  <si>
    <t>ACF 2016 Household Survey proportion reporting no domestic water storage</t>
  </si>
  <si>
    <t>CMWU estimates of proportion of households unconnected to sewerage lines</t>
  </si>
  <si>
    <t>Caseload is different from People in Need</t>
  </si>
  <si>
    <t>ECHO+ACF 2016 - proportion of total populations surveyed unconnected or receiving water once a week or less.
Proportion applied to 2013 estimated total population by Governorate</t>
  </si>
  <si>
    <t>PCBS HH Environment Survey 2015 - WB population reporting 'bad quality water' supply</t>
  </si>
  <si>
    <t>ECHO+ACF 2016 - proportion self-reporting insufficient storage (amongst those with limited water access). 
Proportion applied to estimated total populations (from above)</t>
  </si>
  <si>
    <t>ECHO+ACF 2016 - proportion of total populations surveyed with inadequate water access and paying over 20 NIS/m3.
Proportion applied to estimated total population of 300,000</t>
  </si>
  <si>
    <t>PCBS as basis for proportion of coverage (97%) applied to estimated total population of 300,000</t>
  </si>
  <si>
    <t>GVC-PHG-UNICEF HH Survey 2016 - insufficient based on total users / shared latrines</t>
  </si>
  <si>
    <t>ECHO 2016 - proportion of populations surveyed without latrines
Proportion applied to 2013 estimated total populations by Governorate</t>
  </si>
</sst>
</file>

<file path=xl/styles.xml><?xml version="1.0" encoding="utf-8"?>
<styleSheet xmlns="http://schemas.openxmlformats.org/spreadsheetml/2006/main">
  <numFmts count="5"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??_);_(@_)"/>
    <numFmt numFmtId="169" formatCode="0.0%"/>
  </numFmts>
  <fonts count="18">
    <font>
      <sz val="12"/>
      <color theme="1"/>
      <name val="Times New Roman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1"/>
      <color theme="0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9"/>
      <color rgb="FFFA7D00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/>
        <bgColor theme="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medium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/>
      <top style="medium">
        <color theme="9"/>
      </top>
      <bottom/>
      <diagonal/>
    </border>
    <border>
      <left style="thin">
        <color rgb="FF7F7F7F"/>
      </left>
      <right/>
      <top style="medium">
        <color theme="9"/>
      </top>
      <bottom style="thin">
        <color rgb="FF7F7F7F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theme="0"/>
      </bottom>
      <diagonal/>
    </border>
    <border>
      <left style="medium">
        <color indexed="64"/>
      </left>
      <right style="medium">
        <color indexed="64"/>
      </right>
      <top/>
      <bottom style="thick">
        <color theme="0"/>
      </bottom>
      <diagonal/>
    </border>
    <border>
      <left style="thin">
        <color rgb="FF7F7F7F"/>
      </left>
      <right style="thin">
        <color rgb="FF7F7F7F"/>
      </right>
      <top style="medium">
        <color theme="1"/>
      </top>
      <bottom style="thin">
        <color rgb="FF7F7F7F"/>
      </bottom>
      <diagonal/>
    </border>
    <border>
      <left style="thin">
        <color rgb="FF7F7F7F"/>
      </left>
      <right/>
      <top style="medium">
        <color theme="1"/>
      </top>
      <bottom style="thin">
        <color rgb="FF7F7F7F"/>
      </bottom>
      <diagonal/>
    </border>
  </borders>
  <cellStyleXfs count="8">
    <xf numFmtId="0" fontId="0" fillId="0" borderId="0"/>
    <xf numFmtId="164" fontId="5" fillId="0" borderId="0" applyFont="0" applyFill="0" applyBorder="0" applyAlignment="0" applyProtection="0"/>
    <xf numFmtId="0" fontId="6" fillId="4" borderId="11" applyNumberFormat="0" applyAlignment="0" applyProtection="0"/>
    <xf numFmtId="0" fontId="8" fillId="0" borderId="0"/>
    <xf numFmtId="0" fontId="9" fillId="3" borderId="10" applyNumberFormat="0" applyAlignment="0" applyProtection="0"/>
    <xf numFmtId="166" fontId="8" fillId="0" borderId="0" applyFont="0" applyFill="0" applyBorder="0" applyAlignment="0" applyProtection="0"/>
    <xf numFmtId="0" fontId="13" fillId="2" borderId="0" applyNumberFormat="0" applyBorder="0" applyAlignment="0" applyProtection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3"/>
    <xf numFmtId="0" fontId="3" fillId="0" borderId="15" xfId="3" applyFont="1" applyFill="1" applyBorder="1" applyAlignment="1">
      <alignment vertical="center" wrapText="1"/>
    </xf>
    <xf numFmtId="0" fontId="2" fillId="0" borderId="16" xfId="3" applyFont="1" applyBorder="1"/>
    <xf numFmtId="0" fontId="3" fillId="6" borderId="19" xfId="2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 wrapText="1"/>
    </xf>
    <xf numFmtId="0" fontId="2" fillId="0" borderId="0" xfId="3" applyFont="1" applyBorder="1"/>
    <xf numFmtId="0" fontId="2" fillId="0" borderId="0" xfId="3" applyFont="1" applyAlignment="1">
      <alignment wrapText="1"/>
    </xf>
    <xf numFmtId="0" fontId="2" fillId="0" borderId="0" xfId="3" applyFont="1"/>
    <xf numFmtId="0" fontId="2" fillId="0" borderId="0" xfId="3" applyFont="1" applyBorder="1" applyAlignment="1">
      <alignment vertical="top" wrapText="1"/>
    </xf>
    <xf numFmtId="0" fontId="2" fillId="0" borderId="0" xfId="3" applyFont="1" applyBorder="1" applyAlignment="1">
      <alignment vertical="center" wrapText="1"/>
    </xf>
    <xf numFmtId="0" fontId="3" fillId="7" borderId="26" xfId="3" applyFont="1" applyFill="1" applyBorder="1" applyAlignment="1">
      <alignment vertical="top" wrapText="1"/>
    </xf>
    <xf numFmtId="0" fontId="2" fillId="0" borderId="9" xfId="3" applyFont="1" applyBorder="1" applyAlignment="1">
      <alignment wrapText="1"/>
    </xf>
    <xf numFmtId="0" fontId="2" fillId="0" borderId="8" xfId="3" applyFont="1" applyBorder="1" applyAlignment="1">
      <alignment wrapText="1"/>
    </xf>
    <xf numFmtId="0" fontId="2" fillId="0" borderId="7" xfId="3" applyFont="1" applyBorder="1" applyAlignment="1">
      <alignment wrapText="1"/>
    </xf>
    <xf numFmtId="167" fontId="2" fillId="0" borderId="0" xfId="5" applyNumberFormat="1" applyFont="1"/>
    <xf numFmtId="0" fontId="2" fillId="0" borderId="2" xfId="3" applyFont="1" applyBorder="1" applyAlignment="1">
      <alignment wrapText="1"/>
    </xf>
    <xf numFmtId="0" fontId="2" fillId="0" borderId="6" xfId="3" applyFont="1" applyBorder="1" applyAlignment="1">
      <alignment wrapText="1"/>
    </xf>
    <xf numFmtId="0" fontId="2" fillId="0" borderId="4" xfId="3" applyFont="1" applyBorder="1" applyAlignment="1">
      <alignment wrapText="1"/>
    </xf>
    <xf numFmtId="0" fontId="2" fillId="0" borderId="5" xfId="3" applyFont="1" applyBorder="1" applyAlignment="1">
      <alignment wrapText="1"/>
    </xf>
    <xf numFmtId="0" fontId="3" fillId="7" borderId="27" xfId="3" applyFont="1" applyFill="1" applyBorder="1" applyAlignment="1">
      <alignment wrapText="1"/>
    </xf>
    <xf numFmtId="0" fontId="2" fillId="0" borderId="3" xfId="3" applyFont="1" applyBorder="1" applyAlignment="1">
      <alignment wrapText="1"/>
    </xf>
    <xf numFmtId="0" fontId="2" fillId="0" borderId="1" xfId="3" applyFont="1" applyBorder="1" applyAlignment="1">
      <alignment wrapText="1"/>
    </xf>
    <xf numFmtId="0" fontId="3" fillId="7" borderId="27" xfId="3" applyFont="1" applyFill="1" applyBorder="1" applyAlignment="1">
      <alignment vertical="center" wrapText="1"/>
    </xf>
    <xf numFmtId="0" fontId="6" fillId="5" borderId="0" xfId="3" applyFont="1" applyFill="1"/>
    <xf numFmtId="0" fontId="12" fillId="5" borderId="0" xfId="3" applyFont="1" applyFill="1"/>
    <xf numFmtId="167" fontId="2" fillId="0" borderId="0" xfId="5" applyNumberFormat="1" applyFont="1" applyBorder="1" applyAlignment="1">
      <alignment vertical="top" wrapText="1"/>
    </xf>
    <xf numFmtId="167" fontId="2" fillId="0" borderId="0" xfId="5" applyNumberFormat="1" applyFont="1" applyAlignment="1">
      <alignment wrapText="1"/>
    </xf>
    <xf numFmtId="167" fontId="2" fillId="0" borderId="0" xfId="5" applyNumberFormat="1" applyFont="1" applyBorder="1" applyAlignment="1">
      <alignment vertical="center" wrapText="1"/>
    </xf>
    <xf numFmtId="167" fontId="2" fillId="0" borderId="6" xfId="5" applyNumberFormat="1" applyFont="1" applyBorder="1" applyAlignment="1">
      <alignment wrapText="1"/>
    </xf>
    <xf numFmtId="0" fontId="14" fillId="5" borderId="28" xfId="6" applyFont="1" applyFill="1" applyBorder="1" applyAlignment="1">
      <alignment horizontal="left" vertical="center" wrapText="1"/>
    </xf>
    <xf numFmtId="167" fontId="2" fillId="0" borderId="0" xfId="5" applyNumberFormat="1" applyFont="1" applyFill="1"/>
    <xf numFmtId="165" fontId="2" fillId="0" borderId="0" xfId="5" applyNumberFormat="1" applyFont="1"/>
    <xf numFmtId="167" fontId="2" fillId="0" borderId="0" xfId="3" applyNumberFormat="1" applyFont="1"/>
    <xf numFmtId="167" fontId="2" fillId="0" borderId="3" xfId="5" applyNumberFormat="1" applyFont="1" applyBorder="1" applyAlignment="1">
      <alignment wrapText="1"/>
    </xf>
    <xf numFmtId="0" fontId="8" fillId="0" borderId="0" xfId="3" applyAlignment="1">
      <alignment horizontal="left"/>
    </xf>
    <xf numFmtId="0" fontId="8" fillId="0" borderId="0" xfId="3" applyNumberFormat="1"/>
    <xf numFmtId="0" fontId="3" fillId="6" borderId="18" xfId="2" applyFont="1" applyFill="1" applyBorder="1" applyAlignment="1">
      <alignment horizontal="center" vertical="center" wrapText="1"/>
    </xf>
    <xf numFmtId="165" fontId="4" fillId="0" borderId="0" xfId="1" applyNumberFormat="1" applyFont="1"/>
    <xf numFmtId="0" fontId="14" fillId="5" borderId="29" xfId="3" applyFont="1" applyFill="1" applyBorder="1" applyAlignment="1">
      <alignment horizontal="left" vertical="center" wrapText="1"/>
    </xf>
    <xf numFmtId="165" fontId="8" fillId="0" borderId="0" xfId="1" applyNumberFormat="1" applyFont="1"/>
    <xf numFmtId="165" fontId="2" fillId="0" borderId="0" xfId="5" applyNumberFormat="1" applyFont="1" applyFill="1"/>
    <xf numFmtId="167" fontId="2" fillId="0" borderId="0" xfId="3" applyNumberFormat="1" applyFont="1" applyFill="1"/>
    <xf numFmtId="169" fontId="8" fillId="0" borderId="0" xfId="7" applyNumberFormat="1" applyFont="1"/>
    <xf numFmtId="165" fontId="2" fillId="0" borderId="0" xfId="1" applyNumberFormat="1" applyFont="1" applyFill="1"/>
    <xf numFmtId="0" fontId="17" fillId="0" borderId="0" xfId="3" applyFont="1"/>
    <xf numFmtId="167" fontId="2" fillId="0" borderId="0" xfId="5" applyNumberFormat="1" applyFont="1" applyFill="1" applyBorder="1" applyAlignment="1">
      <alignment vertical="center" wrapText="1"/>
    </xf>
    <xf numFmtId="0" fontId="3" fillId="6" borderId="12" xfId="2" applyFont="1" applyFill="1" applyBorder="1" applyAlignment="1">
      <alignment horizontal="center" vertical="center" wrapText="1"/>
    </xf>
    <xf numFmtId="0" fontId="3" fillId="6" borderId="17" xfId="2" applyFont="1" applyFill="1" applyBorder="1" applyAlignment="1">
      <alignment horizontal="center" vertical="center" wrapText="1"/>
    </xf>
    <xf numFmtId="0" fontId="3" fillId="6" borderId="13" xfId="2" applyFont="1" applyFill="1" applyBorder="1" applyAlignment="1">
      <alignment horizontal="center" vertical="center" wrapText="1"/>
    </xf>
    <xf numFmtId="0" fontId="3" fillId="6" borderId="18" xfId="2" applyFont="1" applyFill="1" applyBorder="1" applyAlignment="1">
      <alignment horizontal="center" vertical="center" wrapText="1"/>
    </xf>
    <xf numFmtId="0" fontId="3" fillId="6" borderId="14" xfId="2" applyFont="1" applyFill="1" applyBorder="1" applyAlignment="1">
      <alignment horizontal="center" vertical="center" wrapText="1"/>
    </xf>
    <xf numFmtId="0" fontId="1" fillId="0" borderId="20" xfId="3" applyFont="1" applyBorder="1" applyAlignment="1">
      <alignment horizontal="center" vertical="center" wrapText="1"/>
    </xf>
    <xf numFmtId="0" fontId="1" fillId="0" borderId="22" xfId="3" applyFont="1" applyBorder="1" applyAlignment="1">
      <alignment horizontal="center" vertical="center" wrapText="1"/>
    </xf>
    <xf numFmtId="0" fontId="1" fillId="0" borderId="24" xfId="3" applyFont="1" applyBorder="1" applyAlignment="1">
      <alignment horizontal="center" vertical="center" wrapText="1"/>
    </xf>
    <xf numFmtId="3" fontId="10" fillId="3" borderId="21" xfId="4" applyNumberFormat="1" applyFont="1" applyBorder="1" applyAlignment="1">
      <alignment horizontal="center" vertical="center" wrapText="1"/>
    </xf>
    <xf numFmtId="3" fontId="10" fillId="3" borderId="23" xfId="4" applyNumberFormat="1" applyFont="1" applyBorder="1" applyAlignment="1">
      <alignment horizontal="center" vertical="center" wrapText="1"/>
    </xf>
    <xf numFmtId="3" fontId="10" fillId="3" borderId="25" xfId="4" applyNumberFormat="1" applyFont="1" applyBorder="1" applyAlignment="1">
      <alignment horizontal="center" vertical="center" wrapText="1"/>
    </xf>
    <xf numFmtId="3" fontId="11" fillId="3" borderId="21" xfId="4" applyNumberFormat="1" applyFont="1" applyBorder="1" applyAlignment="1">
      <alignment horizontal="center" vertical="center" wrapText="1"/>
    </xf>
    <xf numFmtId="3" fontId="11" fillId="3" borderId="23" xfId="4" applyNumberFormat="1" applyFont="1" applyBorder="1" applyAlignment="1">
      <alignment horizontal="center" vertical="center" wrapText="1"/>
    </xf>
    <xf numFmtId="3" fontId="11" fillId="3" borderId="25" xfId="4" applyNumberFormat="1" applyFont="1" applyBorder="1" applyAlignment="1">
      <alignment horizontal="center" vertical="center" wrapText="1"/>
    </xf>
  </cellXfs>
  <cellStyles count="8">
    <cellStyle name="Calculation 2" xfId="4"/>
    <cellStyle name="Check Cell 2" xfId="2"/>
    <cellStyle name="Comma" xfId="1" builtinId="3"/>
    <cellStyle name="Comma 2" xfId="5"/>
    <cellStyle name="Neutral 2" xfId="6"/>
    <cellStyle name="Normal" xfId="0" builtinId="0"/>
    <cellStyle name="Normal 2" xfId="3"/>
    <cellStyle name="Percent" xfId="7" builtinId="5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_(* #,##0_);_(* \(#,##0\);_(* &quot;-&quot;??_);_(@_)"/>
      <border outline="0">
        <left style="thin">
          <color rgb="FF7F7F7F"/>
        </left>
        <right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rgb="FF7F7F7F"/>
        </left>
        <right/>
        <top style="medium">
          <color theme="1"/>
        </top>
        <bottom style="thin">
          <color rgb="FF7F7F7F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indexed="64"/>
          <bgColor theme="1" tint="4.9989318521683403E-2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</dxfs>
  <tableStyles count="0" defaultTableStyle="TableStyleMedium2" defaultPivotStyle="PivotStyleLight16"/>
  <colors>
    <mruColors>
      <color rgb="FF009999"/>
      <color rgb="FF00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4:H18" totalsRowShown="0" headerRowDxfId="19" dataDxfId="18">
  <autoFilter ref="A14:H18"/>
  <tableColumns count="8">
    <tableColumn id="1" name="Column1" dataDxfId="17"/>
    <tableColumn id="2" name="Lack of Access to Water " dataDxfId="16" dataCellStyle="Comma"/>
    <tableColumn id="3" name="Poor quality water" dataDxfId="15" dataCellStyle="Comma"/>
    <tableColumn id="4" name="Lack of Water Storage Facilities" dataDxfId="14" dataCellStyle="Comma"/>
    <tableColumn id="5" name="High Cost of water (&gt;=20 NIS)" dataDxfId="13" dataCellStyle="Comma"/>
    <tableColumn id="7" name="Lack sewage connection" dataDxfId="12" dataCellStyle="Comma"/>
    <tableColumn id="6" name="Lack Sufficient Access to Sanitation" dataDxfId="11" dataCellStyle="Comma"/>
    <tableColumn id="8" name="Affected by Winter Floods" dataDxfId="10" dataCellStyle="Comma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21:H37" totalsRowShown="0" headerRowDxfId="9" dataDxfId="8">
  <autoFilter ref="A21:H37"/>
  <tableColumns count="8">
    <tableColumn id="1" name="Column1" dataDxfId="7"/>
    <tableColumn id="2" name="Lack of Access to Water " dataDxfId="6" dataCellStyle="Comma"/>
    <tableColumn id="3" name="Poor quality water" dataDxfId="5" dataCellStyle="Comma"/>
    <tableColumn id="4" name="Lack of Water Storage Facilities" dataDxfId="4" dataCellStyle="Comma"/>
    <tableColumn id="5" name="High Cost of water (&gt;=20 NIS)" dataDxfId="3" dataCellStyle="Comma"/>
    <tableColumn id="7" name="Lack sewage network " dataDxfId="2" dataCellStyle="Comma">
      <calculatedColumnFormula>D22*E22</calculatedColumnFormula>
    </tableColumn>
    <tableColumn id="6" name="Lack Sufficient Access to Sanitation" dataDxfId="1" dataCellStyle="Comma"/>
    <tableColumn id="8" name="Affected by Winter Floods" dataDxfId="0" dataCellStyle="Comm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topLeftCell="A2" zoomScale="80" zoomScaleNormal="80" workbookViewId="0">
      <selection activeCell="C16" sqref="C16"/>
    </sheetView>
  </sheetViews>
  <sheetFormatPr defaultRowHeight="15"/>
  <cols>
    <col min="1" max="1" width="8.125" style="1" customWidth="1"/>
    <col min="2" max="10" width="11.625" style="1" customWidth="1"/>
    <col min="11" max="11" width="20.875" style="1" customWidth="1"/>
    <col min="12" max="12" width="25.5" style="1" bestFit="1" customWidth="1"/>
    <col min="13" max="13" width="30.75" style="1" customWidth="1"/>
    <col min="14" max="14" width="17.125" style="1" customWidth="1"/>
    <col min="15" max="15" width="19.25" style="1" customWidth="1"/>
    <col min="16" max="16" width="60.875" style="1" customWidth="1"/>
    <col min="17" max="17" width="14.75" style="1" bestFit="1" customWidth="1"/>
    <col min="18" max="18" width="35.125" style="1" customWidth="1"/>
    <col min="19" max="16384" width="9" style="1"/>
  </cols>
  <sheetData>
    <row r="1" spans="1:19" s="3" customFormat="1" ht="60" customHeight="1">
      <c r="A1" s="47" t="s">
        <v>0</v>
      </c>
      <c r="B1" s="49" t="s">
        <v>1</v>
      </c>
      <c r="C1" s="49" t="s">
        <v>2</v>
      </c>
      <c r="D1" s="49"/>
      <c r="E1" s="49"/>
      <c r="F1" s="51"/>
      <c r="G1" s="1"/>
      <c r="H1" s="45" t="s">
        <v>50</v>
      </c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s="6" customFormat="1" ht="15.75" thickBot="1">
      <c r="A2" s="48"/>
      <c r="B2" s="50"/>
      <c r="C2" s="37" t="s">
        <v>3</v>
      </c>
      <c r="D2" s="37" t="s">
        <v>4</v>
      </c>
      <c r="E2" s="37" t="s">
        <v>5</v>
      </c>
      <c r="F2" s="4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>
      <c r="A3" s="52" t="s">
        <v>7</v>
      </c>
      <c r="B3" s="55">
        <v>1451800</v>
      </c>
      <c r="C3" s="58">
        <v>1300000</v>
      </c>
      <c r="D3" s="58">
        <v>150000</v>
      </c>
      <c r="E3" s="58">
        <f>445000+25000</f>
        <v>470000</v>
      </c>
      <c r="F3" s="58">
        <v>1800</v>
      </c>
    </row>
    <row r="4" spans="1:19">
      <c r="A4" s="53"/>
      <c r="B4" s="56"/>
      <c r="C4" s="59"/>
      <c r="D4" s="59"/>
      <c r="E4" s="59"/>
      <c r="F4" s="59"/>
    </row>
    <row r="5" spans="1:19">
      <c r="A5" s="53"/>
      <c r="B5" s="56"/>
      <c r="C5" s="59"/>
      <c r="D5" s="59"/>
      <c r="E5" s="59"/>
      <c r="F5" s="59"/>
    </row>
    <row r="6" spans="1:19">
      <c r="A6" s="53"/>
      <c r="B6" s="56"/>
      <c r="C6" s="59"/>
      <c r="D6" s="59"/>
      <c r="E6" s="59"/>
      <c r="F6" s="59"/>
    </row>
    <row r="7" spans="1:19">
      <c r="A7" s="53"/>
      <c r="B7" s="56"/>
      <c r="C7" s="59"/>
      <c r="D7" s="59"/>
      <c r="E7" s="59"/>
      <c r="F7" s="59"/>
    </row>
    <row r="8" spans="1:19">
      <c r="A8" s="53"/>
      <c r="B8" s="56"/>
      <c r="C8" s="59"/>
      <c r="D8" s="59"/>
      <c r="E8" s="59"/>
      <c r="F8" s="59"/>
    </row>
    <row r="9" spans="1:19">
      <c r="A9" s="53"/>
      <c r="B9" s="56"/>
      <c r="C9" s="59"/>
      <c r="D9" s="59"/>
      <c r="E9" s="59"/>
      <c r="F9" s="59"/>
    </row>
    <row r="10" spans="1:19">
      <c r="A10" s="53"/>
      <c r="B10" s="56"/>
      <c r="C10" s="59"/>
      <c r="D10" s="59"/>
      <c r="E10" s="59"/>
      <c r="F10" s="59"/>
    </row>
    <row r="11" spans="1:19">
      <c r="A11" s="53"/>
      <c r="B11" s="56"/>
      <c r="C11" s="59"/>
      <c r="D11" s="59"/>
      <c r="E11" s="59"/>
      <c r="F11" s="59"/>
    </row>
    <row r="12" spans="1:19" ht="15.75" thickBot="1">
      <c r="A12" s="54"/>
      <c r="B12" s="57"/>
      <c r="C12" s="60"/>
      <c r="D12" s="60"/>
      <c r="E12" s="60"/>
      <c r="F12" s="60"/>
    </row>
    <row r="13" spans="1:19" ht="15.75" thickBot="1">
      <c r="J13" s="7"/>
      <c r="L13" s="37" t="s">
        <v>3</v>
      </c>
      <c r="M13" s="37" t="s">
        <v>4</v>
      </c>
      <c r="N13" s="37" t="s">
        <v>5</v>
      </c>
      <c r="O13" s="37" t="s">
        <v>6</v>
      </c>
    </row>
    <row r="14" spans="1:19" ht="85.5" thickBot="1">
      <c r="A14" s="8" t="s">
        <v>8</v>
      </c>
      <c r="B14" s="9" t="s">
        <v>9</v>
      </c>
      <c r="C14" s="7" t="s">
        <v>10</v>
      </c>
      <c r="D14" s="10" t="s">
        <v>11</v>
      </c>
      <c r="E14" s="10" t="s">
        <v>12</v>
      </c>
      <c r="F14" s="10" t="s">
        <v>13</v>
      </c>
      <c r="G14" s="10" t="s">
        <v>14</v>
      </c>
      <c r="H14" s="10" t="s">
        <v>15</v>
      </c>
      <c r="I14" s="10"/>
      <c r="K14" s="11" t="s">
        <v>9</v>
      </c>
      <c r="L14" s="12" t="s">
        <v>47</v>
      </c>
      <c r="M14" s="13" t="s">
        <v>51</v>
      </c>
      <c r="N14" s="13" t="s">
        <v>16</v>
      </c>
      <c r="O14" s="14" t="s">
        <v>17</v>
      </c>
    </row>
    <row r="15" spans="1:19" ht="16.5" thickTop="1" thickBot="1">
      <c r="A15" s="37" t="s">
        <v>3</v>
      </c>
      <c r="B15" s="15">
        <v>195000</v>
      </c>
      <c r="C15" s="15">
        <v>1090000</v>
      </c>
      <c r="D15" s="15">
        <v>85000</v>
      </c>
      <c r="E15" s="15"/>
      <c r="F15" s="15">
        <v>310000</v>
      </c>
      <c r="G15" s="31">
        <v>205000</v>
      </c>
      <c r="H15" s="15">
        <v>505000</v>
      </c>
      <c r="I15" s="15"/>
      <c r="K15" s="16"/>
      <c r="L15" s="17" t="s">
        <v>18</v>
      </c>
      <c r="M15" s="18" t="s">
        <v>18</v>
      </c>
      <c r="N15" s="18" t="s">
        <v>19</v>
      </c>
      <c r="O15" s="19"/>
    </row>
    <row r="16" spans="1:19" ht="85.5" thickBot="1">
      <c r="A16" s="37" t="s">
        <v>4</v>
      </c>
      <c r="B16" s="15">
        <v>130000</v>
      </c>
      <c r="C16" s="15">
        <v>150000</v>
      </c>
      <c r="D16" s="15">
        <v>80000</v>
      </c>
      <c r="E16" s="15">
        <v>55000</v>
      </c>
      <c r="F16" s="31">
        <v>290000</v>
      </c>
      <c r="G16" s="15">
        <f>0.03*300000</f>
        <v>9000</v>
      </c>
      <c r="H16" s="15"/>
      <c r="I16" s="15"/>
      <c r="K16" s="20" t="s">
        <v>10</v>
      </c>
      <c r="L16" s="21" t="s">
        <v>20</v>
      </c>
      <c r="M16" s="13" t="s">
        <v>46</v>
      </c>
      <c r="N16" s="22" t="s">
        <v>52</v>
      </c>
      <c r="O16" s="14"/>
    </row>
    <row r="17" spans="1:15" ht="25.5" thickTop="1" thickBot="1">
      <c r="A17" s="37" t="s">
        <v>5</v>
      </c>
      <c r="B17" s="15">
        <f>620000-B16</f>
        <v>490000</v>
      </c>
      <c r="C17" s="31">
        <v>100000</v>
      </c>
      <c r="D17" s="15"/>
      <c r="E17" s="15"/>
      <c r="F17" s="15">
        <f>1775000-F16</f>
        <v>1485000</v>
      </c>
      <c r="G17" s="15">
        <f>35000-G16</f>
        <v>26000</v>
      </c>
      <c r="H17" s="15"/>
      <c r="I17" s="15"/>
      <c r="K17" s="16"/>
      <c r="L17" s="17" t="s">
        <v>21</v>
      </c>
      <c r="M17" s="18" t="s">
        <v>18</v>
      </c>
      <c r="N17" s="18" t="s">
        <v>19</v>
      </c>
      <c r="O17" s="19"/>
    </row>
    <row r="18" spans="1:15" ht="73.5" thickBot="1">
      <c r="A18" s="4" t="s">
        <v>6</v>
      </c>
      <c r="B18" s="15">
        <v>1800</v>
      </c>
      <c r="C18" s="15"/>
      <c r="D18" s="15"/>
      <c r="E18" s="15"/>
      <c r="F18" s="15"/>
      <c r="G18" s="31">
        <v>1800</v>
      </c>
      <c r="H18" s="15"/>
      <c r="I18" s="15"/>
      <c r="K18" s="23" t="s">
        <v>22</v>
      </c>
      <c r="L18" s="21" t="s">
        <v>48</v>
      </c>
      <c r="M18" s="13" t="s">
        <v>53</v>
      </c>
      <c r="N18" s="22"/>
      <c r="O18" s="14"/>
    </row>
    <row r="19" spans="1:15" ht="16.5" thickTop="1" thickBot="1">
      <c r="K19" s="16"/>
      <c r="L19" s="18" t="s">
        <v>18</v>
      </c>
      <c r="M19" s="18" t="s">
        <v>18</v>
      </c>
      <c r="N19" s="18"/>
      <c r="O19" s="19"/>
    </row>
    <row r="20" spans="1:15" ht="73.5" thickBot="1">
      <c r="A20" s="24" t="s">
        <v>23</v>
      </c>
      <c r="B20" s="25"/>
      <c r="K20" s="23" t="s">
        <v>12</v>
      </c>
      <c r="L20" s="13"/>
      <c r="M20" s="13" t="s">
        <v>54</v>
      </c>
      <c r="N20" s="22"/>
      <c r="O20" s="14"/>
    </row>
    <row r="21" spans="1:15" ht="37.5" thickTop="1" thickBot="1">
      <c r="A21" s="8" t="s">
        <v>8</v>
      </c>
      <c r="B21" s="26" t="s">
        <v>9</v>
      </c>
      <c r="C21" s="27" t="s">
        <v>10</v>
      </c>
      <c r="D21" s="46" t="s">
        <v>11</v>
      </c>
      <c r="E21" s="28" t="s">
        <v>12</v>
      </c>
      <c r="F21" s="46" t="s">
        <v>24</v>
      </c>
      <c r="G21" s="28" t="s">
        <v>14</v>
      </c>
      <c r="H21" s="28" t="s">
        <v>15</v>
      </c>
      <c r="I21" s="28"/>
      <c r="K21" s="16"/>
      <c r="L21" s="29"/>
      <c r="M21" s="18" t="s">
        <v>18</v>
      </c>
      <c r="N21" s="18"/>
      <c r="O21" s="19"/>
    </row>
    <row r="22" spans="1:15" ht="49.5" thickBot="1">
      <c r="A22" s="30" t="s">
        <v>25</v>
      </c>
      <c r="B22" s="15">
        <v>46861.686390532544</v>
      </c>
      <c r="C22" s="31">
        <v>218732.49999999997</v>
      </c>
      <c r="D22" s="38">
        <v>32374.947974014533</v>
      </c>
      <c r="E22" s="8"/>
      <c r="F22" s="38">
        <v>75425</v>
      </c>
      <c r="G22" s="32">
        <v>39070.15</v>
      </c>
      <c r="H22" s="33">
        <v>52900</v>
      </c>
      <c r="I22" s="33"/>
      <c r="J22" s="40"/>
      <c r="K22" s="23" t="s">
        <v>26</v>
      </c>
      <c r="L22" s="21" t="s">
        <v>49</v>
      </c>
      <c r="M22" s="22" t="s">
        <v>55</v>
      </c>
      <c r="N22" s="13" t="s">
        <v>27</v>
      </c>
      <c r="O22" s="14"/>
    </row>
    <row r="23" spans="1:15" ht="16.5" thickTop="1" thickBot="1">
      <c r="A23" s="30" t="s">
        <v>28</v>
      </c>
      <c r="B23" s="15">
        <v>52698.781456953642</v>
      </c>
      <c r="C23" s="31">
        <v>374218.31999999995</v>
      </c>
      <c r="D23" s="38">
        <v>6679.3172620984769</v>
      </c>
      <c r="E23" s="8"/>
      <c r="F23" s="38">
        <v>64520.4</v>
      </c>
      <c r="G23" s="32">
        <v>66197.930399999997</v>
      </c>
      <c r="H23" s="33">
        <v>275000</v>
      </c>
      <c r="I23" s="33"/>
      <c r="J23" s="40"/>
      <c r="K23" s="16"/>
      <c r="L23" s="17" t="s">
        <v>18</v>
      </c>
      <c r="M23" s="18" t="s">
        <v>18</v>
      </c>
      <c r="N23" s="18" t="s">
        <v>19</v>
      </c>
      <c r="O23" s="19"/>
    </row>
    <row r="24" spans="1:15" ht="73.5" thickBot="1">
      <c r="A24" s="30" t="s">
        <v>31</v>
      </c>
      <c r="B24" s="31">
        <v>37794.470046082955</v>
      </c>
      <c r="C24" s="31">
        <v>158560.4</v>
      </c>
      <c r="D24" s="38">
        <v>7742.4417685204025</v>
      </c>
      <c r="E24" s="8"/>
      <c r="F24" s="38">
        <v>68345</v>
      </c>
      <c r="G24" s="41">
        <v>28349.506000000001</v>
      </c>
      <c r="H24" s="42">
        <v>10500</v>
      </c>
      <c r="I24" s="33"/>
      <c r="J24" s="40"/>
      <c r="K24" s="23" t="s">
        <v>14</v>
      </c>
      <c r="L24" s="12" t="s">
        <v>56</v>
      </c>
      <c r="M24" s="22" t="s">
        <v>57</v>
      </c>
      <c r="N24" s="22" t="s">
        <v>30</v>
      </c>
      <c r="O24" s="14" t="s">
        <v>17</v>
      </c>
    </row>
    <row r="25" spans="1:15" ht="25.5" thickTop="1" thickBot="1">
      <c r="A25" s="39" t="s">
        <v>29</v>
      </c>
      <c r="B25" s="31">
        <v>27949.377633711505</v>
      </c>
      <c r="C25" s="31">
        <v>204121.71999999997</v>
      </c>
      <c r="D25" s="38">
        <v>33222.390301127591</v>
      </c>
      <c r="E25" s="8"/>
      <c r="F25" s="38">
        <v>211160.4</v>
      </c>
      <c r="G25" s="41">
        <v>38220.032400000004</v>
      </c>
      <c r="H25" s="42">
        <v>111224</v>
      </c>
      <c r="I25" s="33"/>
      <c r="J25" s="40"/>
      <c r="K25" s="16"/>
      <c r="L25" s="18" t="s">
        <v>19</v>
      </c>
      <c r="M25" s="18" t="s">
        <v>18</v>
      </c>
      <c r="N25" s="18" t="s">
        <v>19</v>
      </c>
      <c r="O25" s="19"/>
    </row>
    <row r="26" spans="1:15" ht="15.75" thickBot="1">
      <c r="A26" s="30" t="s">
        <v>32</v>
      </c>
      <c r="B26" s="15">
        <v>30664.596622889308</v>
      </c>
      <c r="C26" s="31">
        <v>135423.62</v>
      </c>
      <c r="D26" s="38">
        <v>5322.4006196874079</v>
      </c>
      <c r="E26" s="8"/>
      <c r="F26" s="38">
        <v>58372.25</v>
      </c>
      <c r="G26" s="32">
        <v>32408.273200000003</v>
      </c>
      <c r="H26" s="33">
        <v>55907</v>
      </c>
      <c r="I26" s="33"/>
      <c r="J26" s="40"/>
      <c r="K26" s="23" t="s">
        <v>15</v>
      </c>
      <c r="L26" s="34" t="s">
        <v>33</v>
      </c>
      <c r="M26" s="22"/>
      <c r="N26" s="22"/>
      <c r="O26" s="14"/>
    </row>
    <row r="27" spans="1:15" ht="25.5" thickTop="1" thickBot="1">
      <c r="A27" s="30" t="s">
        <v>34</v>
      </c>
      <c r="B27" s="31">
        <v>25803.845011956197</v>
      </c>
      <c r="C27" s="31">
        <v>18931.5</v>
      </c>
      <c r="D27" s="44">
        <v>15482.307007173717</v>
      </c>
      <c r="E27" s="31">
        <v>6959.180921214911</v>
      </c>
      <c r="F27" s="31"/>
      <c r="G27" s="31"/>
      <c r="H27" s="31"/>
      <c r="I27" s="15"/>
      <c r="K27" s="16"/>
      <c r="L27" s="29" t="s">
        <v>35</v>
      </c>
      <c r="M27" s="18"/>
      <c r="N27" s="18"/>
      <c r="O27" s="19"/>
    </row>
    <row r="28" spans="1:15" ht="15.75" thickBot="1">
      <c r="A28" s="30" t="s">
        <v>36</v>
      </c>
      <c r="B28" s="31">
        <v>67418.524145814343</v>
      </c>
      <c r="C28" s="31">
        <v>33925</v>
      </c>
      <c r="D28" s="44">
        <v>40451.114487488601</v>
      </c>
      <c r="E28" s="31">
        <v>14230.708492337142</v>
      </c>
      <c r="F28" s="31"/>
      <c r="G28" s="31"/>
      <c r="H28" s="31"/>
      <c r="I28" s="15"/>
    </row>
    <row r="29" spans="1:15" ht="15.75" thickBot="1">
      <c r="A29" s="30" t="s">
        <v>37</v>
      </c>
      <c r="B29" s="31">
        <v>0</v>
      </c>
      <c r="C29" s="31">
        <v>10439.5</v>
      </c>
      <c r="D29" s="44">
        <v>0</v>
      </c>
      <c r="E29" s="31">
        <v>0</v>
      </c>
      <c r="F29" s="31"/>
      <c r="G29" s="31"/>
      <c r="H29" s="31"/>
      <c r="I29" s="15"/>
      <c r="K29" s="35"/>
      <c r="L29" s="36"/>
    </row>
    <row r="30" spans="1:15" ht="15.75" thickBot="1">
      <c r="A30" s="30" t="s">
        <v>38</v>
      </c>
      <c r="B30" s="31">
        <v>4621.1457938781223</v>
      </c>
      <c r="C30" s="31">
        <v>5033.5</v>
      </c>
      <c r="D30" s="44">
        <v>2772.6874763268734</v>
      </c>
      <c r="E30" s="31">
        <v>2764.3935926773456</v>
      </c>
      <c r="F30" s="31"/>
      <c r="G30" s="31"/>
      <c r="H30" s="31"/>
      <c r="I30" s="15"/>
      <c r="K30" s="35"/>
      <c r="L30" s="36"/>
    </row>
    <row r="31" spans="1:15" ht="15.75" thickBot="1">
      <c r="A31" s="30" t="s">
        <v>39</v>
      </c>
      <c r="B31" s="31">
        <v>5260.9543345010597</v>
      </c>
      <c r="C31" s="31">
        <v>36757.5</v>
      </c>
      <c r="D31" s="44">
        <v>3156.5726007006356</v>
      </c>
      <c r="E31" s="31">
        <v>5223.5099882491186</v>
      </c>
      <c r="F31" s="31"/>
      <c r="G31" s="31"/>
      <c r="H31" s="31"/>
      <c r="I31" s="15"/>
      <c r="K31" s="35"/>
      <c r="L31" s="36"/>
    </row>
    <row r="32" spans="1:15" ht="15.75" thickBot="1">
      <c r="A32" s="30" t="s">
        <v>40</v>
      </c>
      <c r="B32" s="31">
        <v>3337.1917864423999</v>
      </c>
      <c r="C32" s="31">
        <v>4791.5</v>
      </c>
      <c r="D32" s="44">
        <v>2002.3150718654399</v>
      </c>
      <c r="E32" s="31">
        <v>3154.775669892073</v>
      </c>
      <c r="F32" s="31"/>
      <c r="G32" s="31"/>
      <c r="H32" s="31"/>
      <c r="I32" s="15"/>
      <c r="K32" s="35"/>
      <c r="L32" s="36"/>
    </row>
    <row r="33" spans="1:12" ht="15.75" thickBot="1">
      <c r="A33" s="30" t="s">
        <v>41</v>
      </c>
      <c r="B33" s="31">
        <v>2403.8312133671025</v>
      </c>
      <c r="C33" s="31">
        <v>4799</v>
      </c>
      <c r="D33" s="44">
        <v>1442.2987280202615</v>
      </c>
      <c r="E33" s="31">
        <v>1288.3891779396463</v>
      </c>
      <c r="F33" s="31"/>
      <c r="G33" s="31"/>
      <c r="H33" s="31"/>
      <c r="I33" s="15"/>
      <c r="K33" s="35"/>
      <c r="L33" s="36"/>
    </row>
    <row r="34" spans="1:12" ht="15.75" thickBot="1">
      <c r="A34" s="30" t="s">
        <v>42</v>
      </c>
      <c r="B34" s="31">
        <v>17613.816662191039</v>
      </c>
      <c r="C34" s="31">
        <v>18224</v>
      </c>
      <c r="D34" s="44">
        <v>10568.289997314623</v>
      </c>
      <c r="E34" s="31">
        <v>21048.922156843833</v>
      </c>
      <c r="F34" s="31"/>
      <c r="G34" s="31"/>
      <c r="H34" s="31"/>
      <c r="I34" s="15"/>
      <c r="K34" s="35"/>
      <c r="L34" s="36"/>
    </row>
    <row r="35" spans="1:12" ht="15.75" thickBot="1">
      <c r="A35" s="30" t="s">
        <v>43</v>
      </c>
      <c r="B35" s="31">
        <v>2809.0316951003342</v>
      </c>
      <c r="C35" s="31">
        <v>5911</v>
      </c>
      <c r="D35" s="44">
        <v>1685.4190170602005</v>
      </c>
      <c r="E35" s="31">
        <v>736.68795762579839</v>
      </c>
      <c r="F35" s="31"/>
      <c r="G35" s="31"/>
      <c r="H35" s="31"/>
      <c r="I35" s="15"/>
      <c r="K35" s="35"/>
      <c r="L35" s="36"/>
    </row>
    <row r="36" spans="1:12" ht="15.75" thickBot="1">
      <c r="A36" s="30" t="s">
        <v>44</v>
      </c>
      <c r="B36" s="31">
        <v>1307.3713199287836</v>
      </c>
      <c r="C36" s="31">
        <v>1368</v>
      </c>
      <c r="D36" s="44">
        <v>784.42279195727008</v>
      </c>
      <c r="E36" s="31">
        <v>758.94965449160907</v>
      </c>
      <c r="F36" s="31"/>
      <c r="G36" s="31"/>
      <c r="H36" s="31"/>
      <c r="I36" s="15"/>
      <c r="K36" s="35"/>
      <c r="L36" s="36"/>
    </row>
    <row r="37" spans="1:12">
      <c r="A37" s="30" t="s">
        <v>45</v>
      </c>
      <c r="B37" s="31">
        <v>0</v>
      </c>
      <c r="C37" s="31">
        <v>8812.5</v>
      </c>
      <c r="D37" s="44">
        <v>0</v>
      </c>
      <c r="E37" s="31"/>
      <c r="F37" s="31"/>
      <c r="G37" s="31"/>
      <c r="H37" s="31"/>
      <c r="I37" s="15"/>
      <c r="K37" s="35"/>
      <c r="L37" s="36"/>
    </row>
    <row r="39" spans="1:12">
      <c r="C39" s="40"/>
      <c r="D39" s="40"/>
      <c r="E39" s="40"/>
      <c r="F39" s="40"/>
      <c r="I39" s="43"/>
    </row>
    <row r="40" spans="1:12">
      <c r="C40" s="40"/>
      <c r="D40" s="40"/>
      <c r="E40" s="40"/>
      <c r="F40" s="40"/>
      <c r="I40" s="43"/>
    </row>
    <row r="41" spans="1:12">
      <c r="C41" s="40"/>
      <c r="D41" s="40"/>
      <c r="E41" s="40"/>
      <c r="F41" s="40"/>
      <c r="I41" s="43"/>
    </row>
    <row r="42" spans="1:12">
      <c r="C42" s="40"/>
      <c r="D42" s="40"/>
      <c r="E42" s="40"/>
      <c r="F42" s="40"/>
      <c r="I42" s="43"/>
    </row>
    <row r="43" spans="1:12">
      <c r="C43" s="40"/>
      <c r="D43" s="40"/>
      <c r="E43" s="40"/>
      <c r="F43" s="40"/>
      <c r="G43" s="40"/>
      <c r="H43" s="40"/>
      <c r="I43" s="43"/>
    </row>
    <row r="44" spans="1:12">
      <c r="C44" s="40"/>
      <c r="D44" s="40"/>
      <c r="E44" s="40"/>
      <c r="F44" s="40"/>
      <c r="G44" s="40"/>
      <c r="H44" s="40"/>
      <c r="I44" s="43"/>
    </row>
    <row r="45" spans="1:12">
      <c r="C45" s="40"/>
      <c r="D45" s="40"/>
      <c r="E45" s="40"/>
      <c r="F45" s="40"/>
      <c r="G45" s="40"/>
      <c r="H45" s="40"/>
      <c r="I45" s="43"/>
    </row>
    <row r="46" spans="1:12">
      <c r="C46" s="40"/>
      <c r="D46" s="40"/>
      <c r="E46" s="40"/>
      <c r="F46" s="40"/>
      <c r="G46" s="40"/>
      <c r="H46" s="40"/>
      <c r="I46" s="43"/>
    </row>
    <row r="47" spans="1:12">
      <c r="C47" s="40"/>
      <c r="D47" s="40"/>
      <c r="E47" s="40"/>
      <c r="F47" s="40"/>
      <c r="G47" s="40"/>
      <c r="H47" s="40"/>
      <c r="I47" s="43"/>
    </row>
    <row r="48" spans="1:12">
      <c r="C48" s="40"/>
      <c r="D48" s="40"/>
      <c r="E48" s="40"/>
      <c r="F48" s="40"/>
      <c r="G48" s="40"/>
      <c r="H48" s="40"/>
      <c r="I48" s="43"/>
    </row>
    <row r="49" spans="3:9">
      <c r="C49" s="40"/>
      <c r="D49" s="40"/>
      <c r="E49" s="40"/>
      <c r="F49" s="40"/>
      <c r="G49" s="40"/>
      <c r="H49" s="40"/>
      <c r="I49" s="43"/>
    </row>
    <row r="50" spans="3:9">
      <c r="C50" s="40"/>
      <c r="D50" s="40"/>
      <c r="E50" s="40"/>
      <c r="F50" s="40"/>
      <c r="G50" s="40"/>
      <c r="H50" s="40"/>
    </row>
    <row r="51" spans="3:9">
      <c r="C51" s="40"/>
      <c r="D51" s="40"/>
      <c r="E51" s="40"/>
      <c r="F51" s="40"/>
      <c r="G51" s="40"/>
      <c r="H51" s="40"/>
    </row>
    <row r="52" spans="3:9">
      <c r="C52" s="40"/>
      <c r="D52" s="40"/>
      <c r="E52" s="40"/>
      <c r="F52" s="40"/>
      <c r="G52" s="40"/>
      <c r="H52" s="40"/>
    </row>
    <row r="53" spans="3:9">
      <c r="C53" s="40"/>
      <c r="D53" s="40"/>
      <c r="E53" s="40"/>
      <c r="F53" s="40"/>
      <c r="G53" s="40"/>
      <c r="H53" s="40"/>
    </row>
  </sheetData>
  <mergeCells count="9">
    <mergeCell ref="A1:A2"/>
    <mergeCell ref="B1:B2"/>
    <mergeCell ref="C1:F1"/>
    <mergeCell ref="A3:A12"/>
    <mergeCell ref="B3:B12"/>
    <mergeCell ref="C3:C12"/>
    <mergeCell ref="D3:D12"/>
    <mergeCell ref="E3:E12"/>
    <mergeCell ref="F3:F12"/>
  </mergeCells>
  <conditionalFormatting sqref="C3:F12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F12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legacy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WASH Caseload</vt:lpstr>
    </vt:vector>
  </TitlesOfParts>
  <Company>UNICEF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Alford</dc:creator>
  <cp:lastModifiedBy>Jean Christophe Barbiche</cp:lastModifiedBy>
  <dcterms:created xsi:type="dcterms:W3CDTF">2014-11-01T07:55:08Z</dcterms:created>
  <dcterms:modified xsi:type="dcterms:W3CDTF">2017-07-25T10:53:46Z</dcterms:modified>
</cp:coreProperties>
</file>